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</sheets>
  <definedNames>
    <definedName name="_Otchet_Period_Source__AT_ObjectName">'Доходы'!$B$7</definedName>
    <definedName name="_PBuh_">#REF!</definedName>
    <definedName name="_PBuhN_">#REF!</definedName>
    <definedName name="_Period_">'Доходы'!$A$5</definedName>
    <definedName name="_PRuk_">#REF!</definedName>
    <definedName name="_PRukN_">#REF!</definedName>
    <definedName name="_RDate_">'Доходы'!$G$6</definedName>
    <definedName name="_СпрОКПО_">'Доходы'!$G$7</definedName>
    <definedName name="_СпрОКТМО_">'Доходы'!$G$8</definedName>
    <definedName name="total2">'Расходы'!$B$1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<sst xmlns="http://schemas.openxmlformats.org/spreadsheetml/2006/main" count="329" uniqueCount="265">
  <si>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</si>
  <si>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</si>
  <si>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</si>
  <si>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</si>
  <si>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</si>
  <si>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</si>
  <si>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</si>
  <si>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</si>
  <si>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</si>
  <si>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</si>
  <si>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</si>
  <si>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</si>
  <si>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</si>
  <si>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1. Доходы бюджета</t>
  </si>
  <si>
    <t>Код листа</t>
  </si>
  <si>
    <t>2</t>
  </si>
  <si>
    <t>Утвержденные бюджетные назначения</t>
  </si>
  <si>
    <t>0503317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</si>
  <si>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</si>
  <si>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</si>
  <si>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</si>
  <si>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</si>
  <si>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</si>
  <si>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</si>
  <si>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</si>
  <si>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</si>
  <si>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</si>
  <si>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</si>
  <si>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</si>
  <si>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</si>
  <si>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</si>
  <si>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</si>
  <si>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</si>
  <si>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</si>
  <si>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</si>
  <si>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</si>
  <si>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</si>
  <si>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</si>
  <si>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</si>
  <si>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</si>
  <si>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</si>
  <si>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</si>
  <si>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</si>
  <si>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</si>
  <si>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</si>
  <si>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</si>
  <si>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</si>
  <si>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</si>
  <si>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</si>
  <si>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</si>
  <si>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</si>
  <si>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</si>
  <si>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</si>
  <si>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</si>
  <si>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</si>
  <si>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</si>
  <si>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</si>
  <si>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</si>
  <si>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</si>
  <si>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</si>
  <si>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</si>
  <si>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</si>
  <si>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</si>
  <si>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</si>
  <si>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</si>
  <si>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</si>
  <si>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</si>
  <si>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</si>
  <si>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</si>
  <si>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</si>
  <si>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</si>
  <si>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</si>
  <si>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</si>
  <si>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</si>
  <si>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</si>
  <si>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</si>
  <si>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</si>
  <si>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</si>
  <si>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</si>
  <si>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</si>
  <si>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</si>
  <si>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</si>
  <si>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</si>
  <si>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</si>
  <si>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</si>
  <si>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</si>
  <si>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</si>
  <si>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</si>
  <si>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</si>
  <si>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</si>
  <si>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</si>
  <si>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</si>
  <si>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</si>
  <si>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</si>
  <si>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</si>
  <si>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</si>
  <si>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</si>
  <si>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</si>
  <si>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</si>
  <si>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</si>
  <si>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</si>
  <si>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</si>
  <si>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</si>
  <si>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</si>
  <si>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</si>
  <si>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</si>
  <si>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</si>
  <si>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</si>
  <si>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</si>
  <si>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</si>
  <si>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</si>
  <si>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</si>
  <si>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</si>
  <si>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</si>
  <si>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</si>
  <si>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</si>
  <si>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</si>
  <si>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</si>
  <si>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</si>
  <si>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</si>
  <si>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</si>
  <si>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</si>
  <si>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</si>
  <si>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</si>
  <si>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</si>
  <si>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</si>
  <si>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</si>
  <si>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</si>
  <si>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</si>
  <si>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</si>
  <si>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</si>
  <si>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</si>
  <si>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</si>
  <si>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</si>
  <si>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</si>
  <si>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</si>
  <si>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</si>
  <si>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</si>
  <si>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</si>
  <si>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</si>
  <si>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</si>
  <si>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</si>
  <si>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</si>
  <si>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</si>
  <si>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</si>
  <si>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</si>
  <si>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</si>
  <si>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</si>
  <si>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</si>
  <si>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</si>
  <si>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</si>
  <si>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</si>
  <si>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 xml:space="preserve">Прочие работы, услуги 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</si>
  <si>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</si>
  <si>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</si>
  <si>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</si>
  <si>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</si>
  <si>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</si>
  <si>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</si>
  <si>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</si>
  <si>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</si>
  <si>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</si>
  <si>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</si>
  <si>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</si>
  <si>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</si>
  <si>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</si>
  <si>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</si>
  <si>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</si>
  <si>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</si>
  <si>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</si>
  <si>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</si>
  <si>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</si>
  <si>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</si>
  <si>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</si>
  <si>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</si>
  <si>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</si>
  <si>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</si>
  <si>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</si>
  <si>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</si>
  <si>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</si>
  <si>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</si>
  <si>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</si>
  <si>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</si>
  <si>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</si>
  <si>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</si>
  <si>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</si>
  <si>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</si>
  <si>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</si>
  <si>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</si>
  <si>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</si>
  <si>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</si>
  <si>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</si>
  <si>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</si>
  <si>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</si>
  <si>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</si>
  <si>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</si>
  <si>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</si>
  <si>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</si>
  <si>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</si>
  <si>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</si>
  <si>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</si>
  <si>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</si>
  <si>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</si>
  <si>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</si>
  <si>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</si>
  <si>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</si>
  <si>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</si>
  <si>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</si>
  <si>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</si>
  <si>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</si>
  <si>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</si>
  <si>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</si>
  <si>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</si>
  <si>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</si>
  <si>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</si>
  <si>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</si>
  <si>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</si>
  <si>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</si>
  <si>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</si>
  <si>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</si>
  <si>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</si>
  <si>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</si>
  <si>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</si>
  <si>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</si>
  <si>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</si>
  <si>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</si>
  <si>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</si>
  <si>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</si>
  <si>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</si>
  <si>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</si>
  <si>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</si>
  <si>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</si>
  <si>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</si>
  <si>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</si>
  <si>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</si>
  <si>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</si>
  <si>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</si>
  <si>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</si>
  <si>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</si>
  <si>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</si>
  <si>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</si>
  <si>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</si>
  <si>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</si>
  <si>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</si>
  <si>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</si>
  <si>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</si>
  <si>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01.07.2014</t>
  </si>
  <si>
    <t>Культура (клубы и библиотеки)</t>
  </si>
  <si>
    <t>РАСХОДЫ    БЮДЖЕТА</t>
  </si>
  <si>
    <t xml:space="preserve"> Наименование расходов</t>
  </si>
  <si>
    <t>ОТЧЕТ ОБ ИСПОЛНЕНИИ  БЮДЖЕТА  ВЕРХНЕПОДПОЛЬНЕНСКОГО СЕЛЬСКОГО ПОСЕЛЕНИЯ АКСАЙСКОГО РАЙОНА</t>
  </si>
  <si>
    <t>Земельный налог с организаций</t>
  </si>
  <si>
    <t>000 1 06 06030 03 0000 110</t>
  </si>
  <si>
    <t>Земельный налог с физических лиц</t>
  </si>
  <si>
    <t>000 1 06 06040 00 0000 110</t>
  </si>
  <si>
    <t>Администрация Верхнеподпольненского сельского поселения</t>
  </si>
  <si>
    <r>
      <t xml:space="preserve">Наименование бюджета               </t>
    </r>
    <r>
      <rPr>
        <u val="single"/>
        <sz val="8"/>
        <rFont val="Arial Cyr"/>
        <family val="0"/>
      </rPr>
      <t xml:space="preserve"> бюджет Верхнеподпольненского сельского поселения Аксайского района</t>
    </r>
  </si>
  <si>
    <t xml:space="preserve"> </t>
  </si>
  <si>
    <t>Периодичность: квартальная</t>
  </si>
  <si>
    <t>Проведение выборов</t>
  </si>
  <si>
    <t>Пожарная безопасность и содержание аварийно спасательного формирования</t>
  </si>
  <si>
    <t>на 1 июля 2016 года</t>
  </si>
  <si>
    <t>Осуществление первичного воинского учета</t>
  </si>
  <si>
    <t>Дорожный фонд (дорожное хозяйство)</t>
  </si>
  <si>
    <t>Архитектура, градостроительство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</si>
</sst>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1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90" zoomScaleNormal="90" zoomScalePageLayoutView="0" workbookViewId="0" topLeftCell="A1">
      <selection activeCell="J58" sqref="J58"/>
    </sheetView>
  </sheetViews>
  <sheetFormatPr defaultColWidth="9.00390625" defaultRowHeight="12.75"/>
  <cols>
    <col min="1" max="1" width="61.75390625" style="0" customWidth="1"/>
    <col min="2" max="2" width="7.00390625" style="0" hidden="1" customWidth="1"/>
    <col min="3" max="3" width="20.125" style="0" hidden="1" customWidth="1"/>
    <col min="4" max="4" width="33.00390625" style="0" customWidth="1"/>
    <col min="5" max="5" width="19.375" style="0" customWidth="1"/>
    <col min="6" max="6" width="17.875" style="0" customWidth="1"/>
    <col min="7" max="7" width="5.75390625" style="0" hidden="1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7" t="s">
        <v>250</v>
      </c>
      <c r="B2" s="67"/>
      <c r="C2" s="67"/>
      <c r="D2" s="67"/>
      <c r="E2" s="67"/>
      <c r="F2" s="67"/>
      <c r="G2" s="10"/>
    </row>
    <row r="3" spans="1:7" ht="13.5" thickBot="1">
      <c r="A3" s="67"/>
      <c r="B3" s="67"/>
      <c r="C3" s="67"/>
      <c r="D3" s="67"/>
      <c r="E3" s="67"/>
      <c r="F3" s="67"/>
      <c r="G3" s="15"/>
    </row>
    <row r="4" spans="1:7" ht="13.5" thickBot="1">
      <c r="A4" s="67"/>
      <c r="B4" s="67"/>
      <c r="C4" s="67"/>
      <c r="D4" s="67"/>
      <c r="E4" s="67"/>
      <c r="F4" s="67"/>
      <c r="G4" s="14" t="s">
        <v>6</v>
      </c>
    </row>
    <row r="5" spans="1:8" ht="12.75">
      <c r="A5" s="78" t="s">
        <v>261</v>
      </c>
      <c r="B5" s="78"/>
      <c r="C5" s="78"/>
      <c r="D5" s="78"/>
      <c r="E5" s="78"/>
      <c r="F5" s="60"/>
      <c r="G5" s="61" t="s">
        <v>17</v>
      </c>
      <c r="H5" s="62"/>
    </row>
    <row r="6" spans="1:7" ht="12.75">
      <c r="A6" s="4"/>
      <c r="B6" s="4"/>
      <c r="C6" s="4"/>
      <c r="D6" s="4"/>
      <c r="E6" s="3"/>
      <c r="F6" s="9"/>
      <c r="G6" s="20" t="s">
        <v>246</v>
      </c>
    </row>
    <row r="7" spans="1:7" ht="12.75">
      <c r="A7" s="19" t="s">
        <v>20</v>
      </c>
      <c r="B7" s="76" t="s">
        <v>255</v>
      </c>
      <c r="C7" s="77"/>
      <c r="D7" s="77"/>
      <c r="E7" s="77"/>
      <c r="F7" s="9"/>
      <c r="G7" s="21" t="s">
        <v>245</v>
      </c>
    </row>
    <row r="8" spans="1:7" ht="12.75">
      <c r="A8" s="4" t="s">
        <v>256</v>
      </c>
      <c r="B8" s="4"/>
      <c r="C8" s="4"/>
      <c r="D8" s="4"/>
      <c r="E8" s="3"/>
      <c r="F8" s="9"/>
      <c r="G8" s="21" t="s">
        <v>245</v>
      </c>
    </row>
    <row r="9" spans="1:7" s="19" customFormat="1" ht="12" thickBot="1">
      <c r="A9" s="16" t="s">
        <v>258</v>
      </c>
      <c r="B9" s="16"/>
      <c r="C9" s="16"/>
      <c r="D9" s="16"/>
      <c r="E9" s="18"/>
      <c r="F9" s="9"/>
      <c r="G9" s="6"/>
    </row>
    <row r="10" spans="1:7" ht="13.5" thickBot="1">
      <c r="A10" s="4" t="s">
        <v>5</v>
      </c>
      <c r="B10" s="4"/>
      <c r="C10" s="4"/>
      <c r="D10" s="4"/>
      <c r="E10" s="3"/>
      <c r="F10" s="9"/>
      <c r="G10" s="6" t="s">
        <v>4</v>
      </c>
    </row>
    <row r="11" spans="1:7" ht="15">
      <c r="A11" s="68" t="s">
        <v>13</v>
      </c>
      <c r="B11" s="68"/>
      <c r="C11" s="68"/>
      <c r="D11" s="68"/>
      <c r="E11" s="68"/>
      <c r="F11" s="68"/>
      <c r="G11" s="7"/>
    </row>
    <row r="12" spans="1:7" ht="12.75">
      <c r="A12" s="11"/>
      <c r="B12" s="11"/>
      <c r="C12" s="11"/>
      <c r="D12" s="12"/>
      <c r="E12" s="13"/>
      <c r="F12" s="17"/>
      <c r="G12" s="17"/>
    </row>
    <row r="13" spans="1:8" ht="48" customHeight="1">
      <c r="A13" s="70" t="s">
        <v>7</v>
      </c>
      <c r="B13" s="71" t="s">
        <v>0</v>
      </c>
      <c r="C13" s="72" t="s">
        <v>19</v>
      </c>
      <c r="D13" s="73"/>
      <c r="E13" s="64"/>
      <c r="F13" s="69"/>
      <c r="G13" s="69"/>
      <c r="H13" s="59"/>
    </row>
    <row r="14" spans="1:7" ht="201" customHeight="1">
      <c r="A14" s="70"/>
      <c r="B14" s="71"/>
      <c r="C14" s="74"/>
      <c r="D14" s="75"/>
      <c r="E14" s="42" t="s">
        <v>29</v>
      </c>
      <c r="F14" s="57" t="s">
        <v>29</v>
      </c>
      <c r="G14" s="58" t="s">
        <v>30</v>
      </c>
    </row>
    <row r="15" spans="1:7" ht="12.75">
      <c r="A15" s="22">
        <v>1</v>
      </c>
      <c r="B15" s="23">
        <v>2</v>
      </c>
      <c r="C15" s="23" t="s">
        <v>15</v>
      </c>
      <c r="D15" s="36">
        <v>3</v>
      </c>
      <c r="E15" s="28" t="s">
        <v>12</v>
      </c>
      <c r="F15" s="29">
        <v>22</v>
      </c>
      <c r="G15" s="29">
        <v>23</v>
      </c>
    </row>
    <row r="16" spans="1:7" ht="15">
      <c r="A16" s="41" t="s">
        <v>32</v>
      </c>
      <c r="B16" s="52">
        <v>10</v>
      </c>
      <c r="C16" s="35" t="s">
        <v>33</v>
      </c>
      <c r="D16" s="43" t="str">
        <f aca="true" t="shared" si="0" ref="D16:D44">IF(LEFT(C16,5)="000 8","X",C16)</f>
        <v>X</v>
      </c>
      <c r="E16" s="46">
        <f>E17+E55</f>
        <v>14991600</v>
      </c>
      <c r="F16" s="46">
        <f>F17+F55</f>
        <v>7250845.3100000005</v>
      </c>
      <c r="G16" s="39"/>
    </row>
    <row r="17" spans="1:7" ht="15">
      <c r="A17" s="41" t="s">
        <v>34</v>
      </c>
      <c r="B17" s="52">
        <v>10</v>
      </c>
      <c r="C17" s="35" t="s">
        <v>35</v>
      </c>
      <c r="D17" s="43" t="str">
        <f t="shared" si="0"/>
        <v>000 1 00 00000 00 0000 000</v>
      </c>
      <c r="E17" s="46">
        <f>E18+E22+E28+E33+E40+E43+K14+E52</f>
        <v>5396400</v>
      </c>
      <c r="F17" s="46">
        <f>F18+F22+F28+F33+F40+F43+L14+F52</f>
        <v>2261745.31</v>
      </c>
      <c r="G17" s="39"/>
    </row>
    <row r="18" spans="1:7" ht="15">
      <c r="A18" s="41" t="s">
        <v>36</v>
      </c>
      <c r="B18" s="52">
        <v>10</v>
      </c>
      <c r="C18" s="35" t="s">
        <v>37</v>
      </c>
      <c r="D18" s="43" t="str">
        <f t="shared" si="0"/>
        <v>000 1 01 00000 00 0000 000</v>
      </c>
      <c r="E18" s="46">
        <f>E19</f>
        <v>1623700</v>
      </c>
      <c r="F18" s="46">
        <f>F19</f>
        <v>639571.27</v>
      </c>
      <c r="G18" s="39"/>
    </row>
    <row r="19" spans="1:7" ht="15">
      <c r="A19" s="41" t="s">
        <v>38</v>
      </c>
      <c r="B19" s="52">
        <v>10</v>
      </c>
      <c r="C19" s="35" t="s">
        <v>39</v>
      </c>
      <c r="D19" s="43" t="str">
        <f t="shared" si="0"/>
        <v>000 1 01 02000 01 0000 110</v>
      </c>
      <c r="E19" s="46">
        <v>1623700</v>
      </c>
      <c r="F19" s="46">
        <v>639571.27</v>
      </c>
      <c r="G19" s="39"/>
    </row>
    <row r="20" spans="1:7" ht="90" hidden="1">
      <c r="A20" s="41" t="s">
        <v>40</v>
      </c>
      <c r="B20" s="52">
        <v>10</v>
      </c>
      <c r="C20" s="35" t="s">
        <v>41</v>
      </c>
      <c r="D20" s="43" t="str">
        <f t="shared" si="0"/>
        <v>000 1 01 02010 01 0000 110</v>
      </c>
      <c r="E20" s="46">
        <v>1146900</v>
      </c>
      <c r="F20" s="46">
        <v>1603900.66</v>
      </c>
      <c r="G20" s="39"/>
    </row>
    <row r="21" spans="1:7" ht="45" hidden="1">
      <c r="A21" s="41" t="s">
        <v>42</v>
      </c>
      <c r="B21" s="52">
        <v>10</v>
      </c>
      <c r="C21" s="35" t="s">
        <v>43</v>
      </c>
      <c r="D21" s="43" t="str">
        <f t="shared" si="0"/>
        <v>000 1 01 02030 01 0000 110</v>
      </c>
      <c r="E21" s="46"/>
      <c r="F21" s="46">
        <v>11604.87</v>
      </c>
      <c r="G21" s="39"/>
    </row>
    <row r="22" spans="1:7" ht="45">
      <c r="A22" s="41" t="s">
        <v>44</v>
      </c>
      <c r="B22" s="52">
        <v>10</v>
      </c>
      <c r="C22" s="35" t="s">
        <v>45</v>
      </c>
      <c r="D22" s="43" t="str">
        <f t="shared" si="0"/>
        <v>000 1 03 00000 00 0000 000</v>
      </c>
      <c r="E22" s="46">
        <f>E23</f>
        <v>1095900</v>
      </c>
      <c r="F22" s="46">
        <f>F23</f>
        <v>558256.89</v>
      </c>
      <c r="G22" s="39"/>
    </row>
    <row r="23" spans="1:7" ht="30">
      <c r="A23" s="41" t="s">
        <v>46</v>
      </c>
      <c r="B23" s="52">
        <v>10</v>
      </c>
      <c r="C23" s="35" t="s">
        <v>47</v>
      </c>
      <c r="D23" s="43" t="str">
        <f t="shared" si="0"/>
        <v>000 1 03 02000 01 0000 110</v>
      </c>
      <c r="E23" s="46">
        <v>1095900</v>
      </c>
      <c r="F23" s="46">
        <v>558256.89</v>
      </c>
      <c r="G23" s="39"/>
    </row>
    <row r="24" spans="1:7" ht="90" hidden="1">
      <c r="A24" s="41" t="s">
        <v>48</v>
      </c>
      <c r="B24" s="52">
        <v>10</v>
      </c>
      <c r="C24" s="35" t="s">
        <v>49</v>
      </c>
      <c r="D24" s="43" t="str">
        <f t="shared" si="0"/>
        <v>000 1 03 02230 01 0000 110</v>
      </c>
      <c r="E24" s="46">
        <v>705000</v>
      </c>
      <c r="F24" s="46">
        <v>238843.06</v>
      </c>
      <c r="G24" s="39"/>
    </row>
    <row r="25" spans="1:7" ht="105" hidden="1">
      <c r="A25" s="41" t="s">
        <v>50</v>
      </c>
      <c r="B25" s="52">
        <v>10</v>
      </c>
      <c r="C25" s="35" t="s">
        <v>51</v>
      </c>
      <c r="D25" s="43" t="str">
        <f t="shared" si="0"/>
        <v>000 1 03 02240 01 0000 110</v>
      </c>
      <c r="E25" s="46">
        <v>14600</v>
      </c>
      <c r="F25" s="46">
        <v>4779.83</v>
      </c>
      <c r="G25" s="39"/>
    </row>
    <row r="26" spans="1:7" ht="90" hidden="1">
      <c r="A26" s="41" t="s">
        <v>52</v>
      </c>
      <c r="B26" s="52">
        <v>10</v>
      </c>
      <c r="C26" s="35" t="s">
        <v>53</v>
      </c>
      <c r="D26" s="43" t="str">
        <f t="shared" si="0"/>
        <v>000 1 03 02250 01 0000 110</v>
      </c>
      <c r="E26" s="46">
        <v>1141500</v>
      </c>
      <c r="F26" s="46">
        <v>361140.72</v>
      </c>
      <c r="G26" s="39"/>
    </row>
    <row r="27" spans="1:7" ht="90" hidden="1">
      <c r="A27" s="41" t="s">
        <v>54</v>
      </c>
      <c r="B27" s="52">
        <v>10</v>
      </c>
      <c r="C27" s="35" t="s">
        <v>55</v>
      </c>
      <c r="D27" s="43" t="str">
        <f t="shared" si="0"/>
        <v>000 1 03 02260 01 0000 110</v>
      </c>
      <c r="E27" s="46">
        <v>65200</v>
      </c>
      <c r="F27" s="46">
        <v>11.27</v>
      </c>
      <c r="G27" s="39"/>
    </row>
    <row r="28" spans="1:7" ht="15">
      <c r="A28" s="41" t="s">
        <v>56</v>
      </c>
      <c r="B28" s="52">
        <v>10</v>
      </c>
      <c r="C28" s="35" t="s">
        <v>57</v>
      </c>
      <c r="D28" s="43" t="str">
        <f t="shared" si="0"/>
        <v>000 1 05 00000 00 0000 000</v>
      </c>
      <c r="E28" s="46">
        <f>E31</f>
        <v>20000</v>
      </c>
      <c r="F28" s="46">
        <f>F31</f>
        <v>113363.1</v>
      </c>
      <c r="G28" s="39"/>
    </row>
    <row r="29" spans="1:7" ht="30" hidden="1">
      <c r="A29" s="41" t="s">
        <v>58</v>
      </c>
      <c r="B29" s="52">
        <v>10</v>
      </c>
      <c r="C29" s="35" t="s">
        <v>59</v>
      </c>
      <c r="D29" s="43" t="str">
        <f t="shared" si="0"/>
        <v>000 1 05 01010 01 0000 110</v>
      </c>
      <c r="E29" s="46">
        <v>85300</v>
      </c>
      <c r="F29" s="46">
        <v>47983.51</v>
      </c>
      <c r="G29" s="39"/>
    </row>
    <row r="30" spans="1:7" ht="30" hidden="1">
      <c r="A30" s="41" t="s">
        <v>58</v>
      </c>
      <c r="B30" s="52">
        <v>10</v>
      </c>
      <c r="C30" s="35" t="s">
        <v>60</v>
      </c>
      <c r="D30" s="43" t="str">
        <f t="shared" si="0"/>
        <v>000 1 05 01011 01 0000 110</v>
      </c>
      <c r="E30" s="46">
        <v>85300</v>
      </c>
      <c r="F30" s="46">
        <v>47983.51</v>
      </c>
      <c r="G30" s="39"/>
    </row>
    <row r="31" spans="1:7" ht="15">
      <c r="A31" s="41" t="s">
        <v>61</v>
      </c>
      <c r="B31" s="52">
        <v>10</v>
      </c>
      <c r="C31" s="35" t="s">
        <v>62</v>
      </c>
      <c r="D31" s="43" t="str">
        <f t="shared" si="0"/>
        <v>000 1 05 03000 01 0000 110</v>
      </c>
      <c r="E31" s="46">
        <v>20000</v>
      </c>
      <c r="F31" s="46">
        <v>113363.1</v>
      </c>
      <c r="G31" s="39"/>
    </row>
    <row r="32" spans="1:7" ht="15" hidden="1">
      <c r="A32" s="41" t="s">
        <v>61</v>
      </c>
      <c r="B32" s="52">
        <v>10</v>
      </c>
      <c r="C32" s="35" t="s">
        <v>63</v>
      </c>
      <c r="D32" s="43" t="str">
        <f t="shared" si="0"/>
        <v>000 1 05 03010 01 0000 110</v>
      </c>
      <c r="E32" s="46">
        <v>36800</v>
      </c>
      <c r="F32" s="46">
        <v>1772.5</v>
      </c>
      <c r="G32" s="39"/>
    </row>
    <row r="33" spans="1:7" ht="15">
      <c r="A33" s="41" t="s">
        <v>64</v>
      </c>
      <c r="B33" s="52">
        <v>10</v>
      </c>
      <c r="C33" s="35" t="s">
        <v>65</v>
      </c>
      <c r="D33" s="43" t="str">
        <f t="shared" si="0"/>
        <v>000 1 06 00000 00 0000 000</v>
      </c>
      <c r="E33" s="46">
        <f>E34+E36</f>
        <v>1892100</v>
      </c>
      <c r="F33" s="46">
        <f>F34+F36</f>
        <v>613759.6399999999</v>
      </c>
      <c r="G33" s="39"/>
    </row>
    <row r="34" spans="1:7" ht="15">
      <c r="A34" s="41" t="s">
        <v>66</v>
      </c>
      <c r="B34" s="52">
        <v>10</v>
      </c>
      <c r="C34" s="35" t="s">
        <v>67</v>
      </c>
      <c r="D34" s="43" t="str">
        <f t="shared" si="0"/>
        <v>000 1 06 01000 00 0000 110</v>
      </c>
      <c r="E34" s="46">
        <v>220700</v>
      </c>
      <c r="F34" s="46">
        <v>4749.44</v>
      </c>
      <c r="G34" s="39"/>
    </row>
    <row r="35" spans="1:7" ht="45" hidden="1">
      <c r="A35" s="41" t="s">
        <v>68</v>
      </c>
      <c r="B35" s="52">
        <v>10</v>
      </c>
      <c r="C35" s="35" t="s">
        <v>69</v>
      </c>
      <c r="D35" s="43" t="str">
        <f t="shared" si="0"/>
        <v>000 1 06 01030 10 0000 110</v>
      </c>
      <c r="E35" s="46">
        <v>168700</v>
      </c>
      <c r="F35" s="46">
        <v>3819.41</v>
      </c>
      <c r="G35" s="39"/>
    </row>
    <row r="36" spans="1:7" ht="15">
      <c r="A36" s="41" t="s">
        <v>70</v>
      </c>
      <c r="B36" s="52">
        <v>10</v>
      </c>
      <c r="C36" s="35" t="s">
        <v>71</v>
      </c>
      <c r="D36" s="43" t="str">
        <f t="shared" si="0"/>
        <v>000 1 06 06000 00 0000 110</v>
      </c>
      <c r="E36" s="46">
        <f>E38+E39</f>
        <v>1671400</v>
      </c>
      <c r="F36" s="46">
        <f>F38+F39</f>
        <v>609010.2</v>
      </c>
      <c r="G36" s="39"/>
    </row>
    <row r="37" spans="1:7" ht="75" hidden="1">
      <c r="A37" s="41" t="s">
        <v>72</v>
      </c>
      <c r="B37" s="52">
        <v>10</v>
      </c>
      <c r="C37" s="35" t="s">
        <v>73</v>
      </c>
      <c r="D37" s="43" t="str">
        <f t="shared" si="0"/>
        <v>000 1 06 06023 10 0000 110</v>
      </c>
      <c r="E37" s="46">
        <v>175000</v>
      </c>
      <c r="F37" s="46">
        <v>223186.48</v>
      </c>
      <c r="G37" s="39"/>
    </row>
    <row r="38" spans="1:7" ht="15">
      <c r="A38" s="41" t="s">
        <v>251</v>
      </c>
      <c r="B38" s="52" t="s">
        <v>2</v>
      </c>
      <c r="C38" s="35"/>
      <c r="D38" s="43" t="s">
        <v>252</v>
      </c>
      <c r="E38" s="46">
        <v>1116500</v>
      </c>
      <c r="F38" s="46">
        <v>509656.99</v>
      </c>
      <c r="G38" s="39"/>
    </row>
    <row r="39" spans="1:7" ht="15">
      <c r="A39" s="41" t="s">
        <v>253</v>
      </c>
      <c r="B39" s="52" t="s">
        <v>2</v>
      </c>
      <c r="C39" s="35"/>
      <c r="D39" s="43" t="s">
        <v>254</v>
      </c>
      <c r="E39" s="46">
        <v>554900</v>
      </c>
      <c r="F39" s="46">
        <v>99353.21</v>
      </c>
      <c r="G39" s="39"/>
    </row>
    <row r="40" spans="1:7" ht="15">
      <c r="A40" s="41" t="s">
        <v>74</v>
      </c>
      <c r="B40" s="52">
        <v>10</v>
      </c>
      <c r="C40" s="35" t="s">
        <v>75</v>
      </c>
      <c r="D40" s="43" t="str">
        <f t="shared" si="0"/>
        <v>000 1 08 00000 00 0000 000</v>
      </c>
      <c r="E40" s="46">
        <v>24500</v>
      </c>
      <c r="F40" s="46">
        <v>10860</v>
      </c>
      <c r="G40" s="39"/>
    </row>
    <row r="41" spans="1:7" ht="60" hidden="1">
      <c r="A41" s="41" t="s">
        <v>76</v>
      </c>
      <c r="B41" s="52">
        <v>10</v>
      </c>
      <c r="C41" s="35" t="s">
        <v>77</v>
      </c>
      <c r="D41" s="43" t="str">
        <f t="shared" si="0"/>
        <v>000 1 08 04000 01 0000 110</v>
      </c>
      <c r="E41" s="46">
        <v>21000</v>
      </c>
      <c r="F41" s="46">
        <v>10900</v>
      </c>
      <c r="G41" s="39"/>
    </row>
    <row r="42" spans="1:7" ht="75" hidden="1">
      <c r="A42" s="41" t="s">
        <v>78</v>
      </c>
      <c r="B42" s="52">
        <v>10</v>
      </c>
      <c r="C42" s="35" t="s">
        <v>79</v>
      </c>
      <c r="D42" s="43" t="str">
        <f t="shared" si="0"/>
        <v>000 1 08 04020 01 0000 110</v>
      </c>
      <c r="E42" s="46">
        <v>21000</v>
      </c>
      <c r="F42" s="46">
        <v>10900</v>
      </c>
      <c r="G42" s="39"/>
    </row>
    <row r="43" spans="1:7" ht="45">
      <c r="A43" s="41" t="s">
        <v>80</v>
      </c>
      <c r="B43" s="52">
        <v>10</v>
      </c>
      <c r="C43" s="35" t="s">
        <v>81</v>
      </c>
      <c r="D43" s="43" t="str">
        <f t="shared" si="0"/>
        <v>000 1 11 00000 00 0000 000</v>
      </c>
      <c r="E43" s="46">
        <f>E46</f>
        <v>734200</v>
      </c>
      <c r="F43" s="46">
        <f>F46</f>
        <v>325734.41</v>
      </c>
      <c r="G43" s="39"/>
    </row>
    <row r="44" spans="1:7" ht="105" hidden="1">
      <c r="A44" s="41" t="s">
        <v>82</v>
      </c>
      <c r="B44" s="52">
        <v>10</v>
      </c>
      <c r="C44" s="35" t="s">
        <v>83</v>
      </c>
      <c r="D44" s="43" t="str">
        <f t="shared" si="0"/>
        <v>000 1 11 05000 00 0000 120</v>
      </c>
      <c r="E44" s="46">
        <v>1619100</v>
      </c>
      <c r="F44" s="46">
        <v>745858.54</v>
      </c>
      <c r="G44" s="39"/>
    </row>
    <row r="45" spans="1:7" ht="90" hidden="1">
      <c r="A45" s="41" t="s">
        <v>84</v>
      </c>
      <c r="B45" s="52">
        <v>10</v>
      </c>
      <c r="C45" s="35" t="s">
        <v>85</v>
      </c>
      <c r="D45" s="43" t="str">
        <f aca="true" t="shared" si="1" ref="D45:D67">IF(LEFT(C45,5)="000 8","X",C45)</f>
        <v>000 1 11 05013 10 0000 120</v>
      </c>
      <c r="E45" s="46">
        <v>1000500</v>
      </c>
      <c r="F45" s="46">
        <v>522831.22</v>
      </c>
      <c r="G45" s="39"/>
    </row>
    <row r="46" spans="1:7" ht="90">
      <c r="A46" s="41" t="s">
        <v>86</v>
      </c>
      <c r="B46" s="52">
        <v>10</v>
      </c>
      <c r="C46" s="35" t="s">
        <v>87</v>
      </c>
      <c r="D46" s="43" t="str">
        <f t="shared" si="1"/>
        <v>000 1 11 05030 00 0000 120</v>
      </c>
      <c r="E46" s="46">
        <v>734200</v>
      </c>
      <c r="F46" s="46">
        <v>325734.41</v>
      </c>
      <c r="G46" s="39"/>
    </row>
    <row r="47" spans="1:7" ht="75" hidden="1">
      <c r="A47" s="41" t="s">
        <v>88</v>
      </c>
      <c r="B47" s="52">
        <v>10</v>
      </c>
      <c r="C47" s="35" t="s">
        <v>89</v>
      </c>
      <c r="D47" s="43" t="str">
        <f t="shared" si="1"/>
        <v>000 1 11 05035 10 0000 120</v>
      </c>
      <c r="E47" s="46">
        <v>618600</v>
      </c>
      <c r="F47" s="46">
        <v>223027.32</v>
      </c>
      <c r="G47" s="39"/>
    </row>
    <row r="48" spans="1:7" ht="90" hidden="1">
      <c r="A48" s="41" t="s">
        <v>90</v>
      </c>
      <c r="B48" s="52">
        <v>10</v>
      </c>
      <c r="C48" s="35" t="s">
        <v>91</v>
      </c>
      <c r="D48" s="43" t="str">
        <f t="shared" si="1"/>
        <v>000 1 14 02050 10 0000 410</v>
      </c>
      <c r="E48" s="46"/>
      <c r="F48" s="46">
        <v>13716.83</v>
      </c>
      <c r="G48" s="39"/>
    </row>
    <row r="49" spans="1:7" ht="90" hidden="1">
      <c r="A49" s="41" t="s">
        <v>92</v>
      </c>
      <c r="B49" s="52">
        <v>10</v>
      </c>
      <c r="C49" s="35" t="s">
        <v>93</v>
      </c>
      <c r="D49" s="43" t="str">
        <f t="shared" si="1"/>
        <v>000 1 14 02053 10 0000 410</v>
      </c>
      <c r="E49" s="46"/>
      <c r="F49" s="46">
        <v>13716.83</v>
      </c>
      <c r="G49" s="39"/>
    </row>
    <row r="50" spans="1:7" ht="45" hidden="1">
      <c r="A50" s="41" t="s">
        <v>94</v>
      </c>
      <c r="B50" s="52">
        <v>10</v>
      </c>
      <c r="C50" s="35" t="s">
        <v>95</v>
      </c>
      <c r="D50" s="43" t="str">
        <f t="shared" si="1"/>
        <v>000 1 14 06010 00 0000 430</v>
      </c>
      <c r="E50" s="46">
        <v>59000</v>
      </c>
      <c r="F50" s="46">
        <v>117028.53</v>
      </c>
      <c r="G50" s="39"/>
    </row>
    <row r="51" spans="1:7" ht="60" hidden="1">
      <c r="A51" s="41" t="s">
        <v>96</v>
      </c>
      <c r="B51" s="52">
        <v>10</v>
      </c>
      <c r="C51" s="35" t="s">
        <v>97</v>
      </c>
      <c r="D51" s="43" t="str">
        <f t="shared" si="1"/>
        <v>000 1 14 06013 10 0000 430</v>
      </c>
      <c r="E51" s="46">
        <v>59000</v>
      </c>
      <c r="F51" s="46">
        <v>117028.53</v>
      </c>
      <c r="G51" s="39"/>
    </row>
    <row r="52" spans="1:7" ht="15">
      <c r="A52" s="41" t="s">
        <v>98</v>
      </c>
      <c r="B52" s="52">
        <v>10</v>
      </c>
      <c r="C52" s="35" t="s">
        <v>99</v>
      </c>
      <c r="D52" s="43" t="str">
        <f t="shared" si="1"/>
        <v>000 1 16 00000 00 0000 000</v>
      </c>
      <c r="E52" s="46">
        <v>6000</v>
      </c>
      <c r="F52" s="46">
        <v>200</v>
      </c>
      <c r="G52" s="39"/>
    </row>
    <row r="53" spans="1:7" ht="45" hidden="1">
      <c r="A53" s="41" t="s">
        <v>100</v>
      </c>
      <c r="B53" s="52">
        <v>10</v>
      </c>
      <c r="C53" s="35" t="s">
        <v>101</v>
      </c>
      <c r="D53" s="43" t="str">
        <f t="shared" si="1"/>
        <v>000 1 16 51000 02 0000 140</v>
      </c>
      <c r="E53" s="46">
        <v>800</v>
      </c>
      <c r="F53" s="46">
        <v>2600</v>
      </c>
      <c r="G53" s="39"/>
    </row>
    <row r="54" spans="1:7" ht="60" hidden="1">
      <c r="A54" s="41" t="s">
        <v>102</v>
      </c>
      <c r="B54" s="52">
        <v>10</v>
      </c>
      <c r="C54" s="35" t="s">
        <v>103</v>
      </c>
      <c r="D54" s="43" t="str">
        <f t="shared" si="1"/>
        <v>000 1 16 51040 02 0000 140</v>
      </c>
      <c r="E54" s="46">
        <v>800</v>
      </c>
      <c r="F54" s="46">
        <v>2600</v>
      </c>
      <c r="G54" s="39"/>
    </row>
    <row r="55" spans="1:7" ht="15">
      <c r="A55" s="41" t="s">
        <v>104</v>
      </c>
      <c r="B55" s="52">
        <v>10</v>
      </c>
      <c r="C55" s="35" t="s">
        <v>105</v>
      </c>
      <c r="D55" s="43" t="str">
        <f t="shared" si="1"/>
        <v>000 2 00 00000 00 0000 000</v>
      </c>
      <c r="E55" s="46">
        <f>E56</f>
        <v>9595200</v>
      </c>
      <c r="F55" s="46">
        <f>F56</f>
        <v>4989100</v>
      </c>
      <c r="G55" s="39"/>
    </row>
    <row r="56" spans="1:7" ht="45">
      <c r="A56" s="41" t="s">
        <v>106</v>
      </c>
      <c r="B56" s="52">
        <v>10</v>
      </c>
      <c r="C56" s="35" t="s">
        <v>107</v>
      </c>
      <c r="D56" s="43" t="str">
        <f t="shared" si="1"/>
        <v>000 2 02 00000 00 0000 000</v>
      </c>
      <c r="E56" s="46">
        <f>E60+E58+E65</f>
        <v>9595200</v>
      </c>
      <c r="F56" s="46">
        <f>F60+F58+F65</f>
        <v>4989100</v>
      </c>
      <c r="G56" s="39"/>
    </row>
    <row r="57" spans="1:7" ht="30" hidden="1">
      <c r="A57" s="41" t="s">
        <v>108</v>
      </c>
      <c r="B57" s="52">
        <v>10</v>
      </c>
      <c r="C57" s="35" t="s">
        <v>109</v>
      </c>
      <c r="D57" s="43" t="str">
        <f t="shared" si="1"/>
        <v>000 2 02 01000 00 0000 151</v>
      </c>
      <c r="E57" s="46">
        <v>7632900</v>
      </c>
      <c r="F57" s="46">
        <v>3944300</v>
      </c>
      <c r="G57" s="39"/>
    </row>
    <row r="58" spans="1:7" ht="15">
      <c r="A58" s="41" t="s">
        <v>110</v>
      </c>
      <c r="B58" s="52">
        <v>10</v>
      </c>
      <c r="C58" s="35" t="s">
        <v>111</v>
      </c>
      <c r="D58" s="43" t="str">
        <f t="shared" si="1"/>
        <v>000 2 02 01001 00 0000 151</v>
      </c>
      <c r="E58" s="46">
        <v>9241500</v>
      </c>
      <c r="F58" s="46">
        <v>4840300</v>
      </c>
      <c r="G58" s="39"/>
    </row>
    <row r="59" spans="1:7" ht="30" hidden="1">
      <c r="A59" s="41" t="s">
        <v>112</v>
      </c>
      <c r="B59" s="52">
        <v>10</v>
      </c>
      <c r="C59" s="35" t="s">
        <v>113</v>
      </c>
      <c r="D59" s="43" t="str">
        <f t="shared" si="1"/>
        <v>000 2 02 01001 10 0000 151</v>
      </c>
      <c r="E59" s="46">
        <v>7632900</v>
      </c>
      <c r="F59" s="46">
        <v>3944300</v>
      </c>
      <c r="G59" s="39"/>
    </row>
    <row r="60" spans="1:7" ht="30">
      <c r="A60" s="41" t="s">
        <v>114</v>
      </c>
      <c r="B60" s="52">
        <v>10</v>
      </c>
      <c r="C60" s="35" t="s">
        <v>115</v>
      </c>
      <c r="D60" s="43" t="str">
        <f t="shared" si="1"/>
        <v>000 2 02 03000 00 0000 151</v>
      </c>
      <c r="E60" s="46">
        <f>E61+E63</f>
        <v>175000</v>
      </c>
      <c r="F60" s="46">
        <f>F61+F63</f>
        <v>148800</v>
      </c>
      <c r="G60" s="39"/>
    </row>
    <row r="61" spans="1:7" ht="45">
      <c r="A61" s="41" t="s">
        <v>116</v>
      </c>
      <c r="B61" s="52">
        <v>10</v>
      </c>
      <c r="C61" s="35" t="s">
        <v>117</v>
      </c>
      <c r="D61" s="43" t="str">
        <f t="shared" si="1"/>
        <v>000 2 02 03015 00 0000 151</v>
      </c>
      <c r="E61" s="46">
        <v>174800</v>
      </c>
      <c r="F61" s="46">
        <v>148600</v>
      </c>
      <c r="G61" s="39"/>
    </row>
    <row r="62" spans="1:7" ht="45" hidden="1">
      <c r="A62" s="41" t="s">
        <v>118</v>
      </c>
      <c r="B62" s="52">
        <v>10</v>
      </c>
      <c r="C62" s="35" t="s">
        <v>119</v>
      </c>
      <c r="D62" s="43" t="str">
        <f t="shared" si="1"/>
        <v>000 2 02 03015 10 0000 151</v>
      </c>
      <c r="E62" s="46">
        <v>154400</v>
      </c>
      <c r="F62" s="46">
        <v>154400</v>
      </c>
      <c r="G62" s="39"/>
    </row>
    <row r="63" spans="1:7" ht="45">
      <c r="A63" s="41" t="s">
        <v>120</v>
      </c>
      <c r="B63" s="52">
        <v>10</v>
      </c>
      <c r="C63" s="35" t="s">
        <v>121</v>
      </c>
      <c r="D63" s="43" t="str">
        <f t="shared" si="1"/>
        <v>000 2 02 03024 00 0000 151</v>
      </c>
      <c r="E63" s="46">
        <v>200</v>
      </c>
      <c r="F63" s="46">
        <v>200</v>
      </c>
      <c r="G63" s="39"/>
    </row>
    <row r="64" spans="1:7" ht="45" hidden="1">
      <c r="A64" s="41" t="s">
        <v>122</v>
      </c>
      <c r="B64" s="52">
        <v>10</v>
      </c>
      <c r="C64" s="35" t="s">
        <v>123</v>
      </c>
      <c r="D64" s="43" t="str">
        <f t="shared" si="1"/>
        <v>000 2 02 03024 10 0000 151</v>
      </c>
      <c r="E64" s="46">
        <v>200</v>
      </c>
      <c r="F64" s="46"/>
      <c r="G64" s="39"/>
    </row>
    <row r="65" spans="1:7" ht="15">
      <c r="A65" s="41" t="s">
        <v>31</v>
      </c>
      <c r="B65" s="52">
        <v>10</v>
      </c>
      <c r="C65" s="35" t="s">
        <v>124</v>
      </c>
      <c r="D65" s="43" t="str">
        <f t="shared" si="1"/>
        <v>000 2 02 04000 00 0000 151</v>
      </c>
      <c r="E65" s="46">
        <v>178700</v>
      </c>
      <c r="F65" s="46">
        <v>0</v>
      </c>
      <c r="G65" s="39"/>
    </row>
    <row r="66" spans="1:7" ht="12.75" hidden="1">
      <c r="A66" s="40" t="s">
        <v>125</v>
      </c>
      <c r="B66" s="35">
        <v>10</v>
      </c>
      <c r="C66" s="35" t="s">
        <v>126</v>
      </c>
      <c r="D66" s="38" t="str">
        <f t="shared" si="1"/>
        <v>000 2 02 04999 00 0000 151</v>
      </c>
      <c r="E66" s="39">
        <v>357400</v>
      </c>
      <c r="F66" s="39"/>
      <c r="G66" s="39"/>
    </row>
    <row r="67" spans="1:7" ht="12.75" hidden="1">
      <c r="A67" s="40" t="s">
        <v>127</v>
      </c>
      <c r="B67" s="35">
        <v>10</v>
      </c>
      <c r="C67" s="35" t="s">
        <v>128</v>
      </c>
      <c r="D67" s="38" t="str">
        <f t="shared" si="1"/>
        <v>000 2 02 04999 10 0000 151</v>
      </c>
      <c r="E67" s="39">
        <v>357400</v>
      </c>
      <c r="F67" s="39"/>
      <c r="G67" s="39"/>
    </row>
    <row r="68" spans="1:7" ht="12.75">
      <c r="A68" s="24"/>
      <c r="B68" s="25"/>
      <c r="C68" s="25"/>
      <c r="D68" s="37"/>
      <c r="E68" s="30"/>
      <c r="F68" s="31"/>
      <c r="G68" s="31"/>
    </row>
  </sheetData>
  <sheetProtection/>
  <mergeCells count="8">
    <mergeCell ref="A2:F4"/>
    <mergeCell ref="A11:F11"/>
    <mergeCell ref="F13:G13"/>
    <mergeCell ref="A13:A14"/>
    <mergeCell ref="B13:B14"/>
    <mergeCell ref="C13:D14"/>
    <mergeCell ref="B7:E7"/>
    <mergeCell ref="A5:E5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V8" sqref="V8"/>
    </sheetView>
  </sheetViews>
  <sheetFormatPr defaultColWidth="9.00390625" defaultRowHeight="12.75"/>
  <cols>
    <col min="1" max="1" width="56.125" style="48" customWidth="1"/>
    <col min="2" max="2" width="6.125" style="0" hidden="1" customWidth="1"/>
    <col min="3" max="3" width="15.75390625" style="0" hidden="1" customWidth="1"/>
    <col min="4" max="4" width="29.875" style="0" hidden="1" customWidth="1"/>
    <col min="5" max="5" width="16.875" style="0" hidden="1" customWidth="1"/>
    <col min="6" max="6" width="13.625" style="0" hidden="1" customWidth="1"/>
    <col min="7" max="7" width="12.1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7.75390625" style="0" customWidth="1"/>
    <col min="14" max="14" width="18.25390625" style="0" customWidth="1"/>
    <col min="15" max="15" width="11.75390625" style="0" hidden="1" customWidth="1"/>
  </cols>
  <sheetData>
    <row r="1" ht="15">
      <c r="A1" s="47"/>
    </row>
    <row r="2" spans="1:14" ht="15">
      <c r="A2" s="79" t="s">
        <v>248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3" ht="15">
      <c r="A3" s="49"/>
      <c r="B3" s="8"/>
      <c r="C3" s="8"/>
      <c r="D3" s="8"/>
      <c r="E3" s="8"/>
      <c r="F3" s="8"/>
      <c r="G3" s="5"/>
      <c r="H3" s="5"/>
      <c r="I3" s="5"/>
      <c r="J3" s="5"/>
      <c r="K3" s="5"/>
      <c r="L3" s="5"/>
      <c r="M3" s="5"/>
    </row>
    <row r="4" spans="1:17" s="10" customFormat="1" ht="37.5" customHeight="1">
      <c r="A4" s="83" t="s">
        <v>249</v>
      </c>
      <c r="B4" s="85" t="s">
        <v>0</v>
      </c>
      <c r="C4" s="85" t="s">
        <v>14</v>
      </c>
      <c r="D4" s="85" t="s">
        <v>18</v>
      </c>
      <c r="E4" s="80" t="s">
        <v>16</v>
      </c>
      <c r="F4" s="80"/>
      <c r="G4" s="80"/>
      <c r="H4" s="80"/>
      <c r="I4" s="80"/>
      <c r="J4" s="80"/>
      <c r="K4" s="80"/>
      <c r="L4" s="80"/>
      <c r="M4" s="80"/>
      <c r="N4" s="81" t="s">
        <v>11</v>
      </c>
      <c r="O4" s="82"/>
      <c r="P4" s="63"/>
      <c r="Q4" s="17"/>
    </row>
    <row r="5" spans="1:16" s="10" customFormat="1" ht="151.5" customHeight="1">
      <c r="A5" s="84"/>
      <c r="B5" s="86"/>
      <c r="C5" s="87"/>
      <c r="D5" s="86"/>
      <c r="E5" s="32" t="s">
        <v>23</v>
      </c>
      <c r="F5" s="32" t="s">
        <v>21</v>
      </c>
      <c r="G5" s="32" t="s">
        <v>24</v>
      </c>
      <c r="H5" s="32" t="s">
        <v>22</v>
      </c>
      <c r="I5" s="32" t="s">
        <v>25</v>
      </c>
      <c r="J5" s="34" t="s">
        <v>26</v>
      </c>
      <c r="K5" s="34" t="s">
        <v>27</v>
      </c>
      <c r="L5" s="34" t="s">
        <v>28</v>
      </c>
      <c r="M5" s="34" t="s">
        <v>29</v>
      </c>
      <c r="N5" s="34" t="s">
        <v>29</v>
      </c>
      <c r="O5" s="32" t="s">
        <v>30</v>
      </c>
      <c r="P5" s="63"/>
    </row>
    <row r="6" spans="1:15" s="10" customFormat="1" ht="15">
      <c r="A6" s="50">
        <v>1</v>
      </c>
      <c r="B6" s="23">
        <v>2</v>
      </c>
      <c r="C6" s="23" t="s">
        <v>15</v>
      </c>
      <c r="D6" s="36">
        <v>3</v>
      </c>
      <c r="E6" s="26">
        <v>4</v>
      </c>
      <c r="F6" s="33">
        <v>5</v>
      </c>
      <c r="G6" s="27" t="s">
        <v>8</v>
      </c>
      <c r="H6" s="27" t="s">
        <v>9</v>
      </c>
      <c r="I6" s="27" t="s">
        <v>10</v>
      </c>
      <c r="J6" s="27" t="s">
        <v>1</v>
      </c>
      <c r="K6" s="27" t="s">
        <v>2</v>
      </c>
      <c r="L6" s="28" t="s">
        <v>3</v>
      </c>
      <c r="M6" s="28">
        <v>4</v>
      </c>
      <c r="N6" s="29">
        <v>5</v>
      </c>
      <c r="O6" s="29">
        <v>23</v>
      </c>
    </row>
    <row r="7" spans="1:15" s="10" customFormat="1" ht="15">
      <c r="A7" s="41" t="s">
        <v>129</v>
      </c>
      <c r="B7" s="52">
        <v>200</v>
      </c>
      <c r="C7" s="52" t="s">
        <v>130</v>
      </c>
      <c r="D7" s="43" t="str">
        <f aca="true" t="shared" si="0" ref="D7:D35">IF(OR(LEFT(C7,5)="000 9",LEFT(C7,5)="000 7"),"X",C7)</f>
        <v>X</v>
      </c>
      <c r="E7" s="44">
        <v>15457000</v>
      </c>
      <c r="F7" s="45"/>
      <c r="G7" s="46">
        <v>15457000</v>
      </c>
      <c r="H7" s="46"/>
      <c r="I7" s="46"/>
      <c r="J7" s="46"/>
      <c r="K7" s="46"/>
      <c r="L7" s="46"/>
      <c r="M7" s="46">
        <f>M8+M41+M51+M59+M70+M87+M69</f>
        <v>15687100</v>
      </c>
      <c r="N7" s="46">
        <f>N8+N41+N51+N59+N70+N87+N69</f>
        <v>6816955.61</v>
      </c>
      <c r="O7" s="39"/>
    </row>
    <row r="8" spans="1:15" s="10" customFormat="1" ht="15">
      <c r="A8" s="41" t="s">
        <v>131</v>
      </c>
      <c r="B8" s="52">
        <v>200</v>
      </c>
      <c r="C8" s="52" t="s">
        <v>132</v>
      </c>
      <c r="D8" s="43" t="str">
        <f t="shared" si="0"/>
        <v>000 0100 0000000 000 000</v>
      </c>
      <c r="E8" s="44">
        <v>5666600</v>
      </c>
      <c r="F8" s="45"/>
      <c r="G8" s="46">
        <v>5666600</v>
      </c>
      <c r="H8" s="46"/>
      <c r="I8" s="46"/>
      <c r="J8" s="46"/>
      <c r="K8" s="46"/>
      <c r="L8" s="46"/>
      <c r="M8" s="46">
        <f>M9</f>
        <v>6643300</v>
      </c>
      <c r="N8" s="46">
        <f>N9</f>
        <v>3050241.87</v>
      </c>
      <c r="O8" s="39"/>
    </row>
    <row r="9" spans="1:15" s="10" customFormat="1" ht="15">
      <c r="A9" s="41" t="s">
        <v>133</v>
      </c>
      <c r="B9" s="52">
        <v>200</v>
      </c>
      <c r="C9" s="52" t="s">
        <v>134</v>
      </c>
      <c r="D9" s="43" t="str">
        <f t="shared" si="0"/>
        <v>000 0100 0000000 000 200</v>
      </c>
      <c r="E9" s="44">
        <v>5516400</v>
      </c>
      <c r="F9" s="45"/>
      <c r="G9" s="46">
        <v>5516400</v>
      </c>
      <c r="H9" s="46"/>
      <c r="I9" s="46"/>
      <c r="J9" s="46"/>
      <c r="K9" s="46"/>
      <c r="L9" s="46"/>
      <c r="M9" s="46">
        <f>M10+M15++M17+M19+M16+M18</f>
        <v>6643300</v>
      </c>
      <c r="N9" s="46">
        <f>N10+N15++N17+N19+N16+N18</f>
        <v>3050241.87</v>
      </c>
      <c r="O9" s="39"/>
    </row>
    <row r="10" spans="1:21" s="65" customFormat="1" ht="30">
      <c r="A10" s="41" t="s">
        <v>135</v>
      </c>
      <c r="B10" s="52">
        <v>200</v>
      </c>
      <c r="C10" s="52" t="s">
        <v>136</v>
      </c>
      <c r="D10" s="43" t="str">
        <f t="shared" si="0"/>
        <v>000 0100 0000000 000 210</v>
      </c>
      <c r="E10" s="44">
        <v>4996700</v>
      </c>
      <c r="F10" s="45"/>
      <c r="G10" s="46">
        <v>4996700</v>
      </c>
      <c r="H10" s="46"/>
      <c r="I10" s="46"/>
      <c r="J10" s="46"/>
      <c r="K10" s="46"/>
      <c r="L10" s="46"/>
      <c r="M10" s="46">
        <v>5541100</v>
      </c>
      <c r="N10" s="46">
        <v>2406527.69</v>
      </c>
      <c r="O10" s="39"/>
      <c r="U10" s="65" t="s">
        <v>257</v>
      </c>
    </row>
    <row r="11" spans="1:15" s="65" customFormat="1" ht="12" customHeight="1" hidden="1">
      <c r="A11" s="41" t="s">
        <v>137</v>
      </c>
      <c r="B11" s="52">
        <v>200</v>
      </c>
      <c r="C11" s="52" t="s">
        <v>138</v>
      </c>
      <c r="D11" s="43" t="str">
        <f t="shared" si="0"/>
        <v>000 0100 0000000 000 211</v>
      </c>
      <c r="E11" s="44">
        <v>3706400</v>
      </c>
      <c r="F11" s="45"/>
      <c r="G11" s="46">
        <v>3706400</v>
      </c>
      <c r="H11" s="46"/>
      <c r="I11" s="46"/>
      <c r="J11" s="46"/>
      <c r="K11" s="46"/>
      <c r="L11" s="46"/>
      <c r="M11" s="46">
        <v>3706400</v>
      </c>
      <c r="N11" s="46">
        <v>1663812.11</v>
      </c>
      <c r="O11" s="39"/>
    </row>
    <row r="12" spans="1:15" s="65" customFormat="1" ht="15" hidden="1">
      <c r="A12" s="41" t="s">
        <v>139</v>
      </c>
      <c r="B12" s="52">
        <v>200</v>
      </c>
      <c r="C12" s="52" t="s">
        <v>140</v>
      </c>
      <c r="D12" s="43" t="str">
        <f t="shared" si="0"/>
        <v>000 0100 0000000 000 212</v>
      </c>
      <c r="E12" s="44">
        <v>131700</v>
      </c>
      <c r="F12" s="45"/>
      <c r="G12" s="46">
        <v>131700</v>
      </c>
      <c r="H12" s="46"/>
      <c r="I12" s="46"/>
      <c r="J12" s="46"/>
      <c r="K12" s="46"/>
      <c r="L12" s="46"/>
      <c r="M12" s="46">
        <v>131700</v>
      </c>
      <c r="N12" s="46">
        <v>20768</v>
      </c>
      <c r="O12" s="39"/>
    </row>
    <row r="13" spans="1:15" s="65" customFormat="1" ht="15" hidden="1">
      <c r="A13" s="41" t="s">
        <v>141</v>
      </c>
      <c r="B13" s="52">
        <v>200</v>
      </c>
      <c r="C13" s="52" t="s">
        <v>142</v>
      </c>
      <c r="D13" s="43" t="str">
        <f t="shared" si="0"/>
        <v>000 0100 0000000 000 213</v>
      </c>
      <c r="E13" s="44">
        <v>1158600</v>
      </c>
      <c r="F13" s="45"/>
      <c r="G13" s="46">
        <v>1158600</v>
      </c>
      <c r="H13" s="46"/>
      <c r="I13" s="46"/>
      <c r="J13" s="46"/>
      <c r="K13" s="46"/>
      <c r="L13" s="46"/>
      <c r="M13" s="46">
        <v>1158600</v>
      </c>
      <c r="N13" s="46">
        <v>539381.5</v>
      </c>
      <c r="O13" s="39"/>
    </row>
    <row r="14" spans="1:15" s="65" customFormat="1" ht="15" hidden="1">
      <c r="A14" s="41" t="s">
        <v>143</v>
      </c>
      <c r="B14" s="52">
        <v>200</v>
      </c>
      <c r="C14" s="52" t="s">
        <v>144</v>
      </c>
      <c r="D14" s="43" t="str">
        <f t="shared" si="0"/>
        <v>000 0100 0000000 000 220</v>
      </c>
      <c r="E14" s="44">
        <v>416700</v>
      </c>
      <c r="F14" s="45"/>
      <c r="G14" s="46">
        <v>416700</v>
      </c>
      <c r="H14" s="46"/>
      <c r="I14" s="46"/>
      <c r="J14" s="46"/>
      <c r="K14" s="46"/>
      <c r="L14" s="46"/>
      <c r="M14" s="46">
        <v>416700</v>
      </c>
      <c r="N14" s="46">
        <v>227507.6</v>
      </c>
      <c r="O14" s="39"/>
    </row>
    <row r="15" spans="1:15" s="65" customFormat="1" ht="15">
      <c r="A15" s="41" t="s">
        <v>145</v>
      </c>
      <c r="B15" s="52">
        <v>200</v>
      </c>
      <c r="C15" s="52" t="s">
        <v>146</v>
      </c>
      <c r="D15" s="43" t="str">
        <f t="shared" si="0"/>
        <v>000 0100 0000000 000 221</v>
      </c>
      <c r="E15" s="44">
        <v>50000</v>
      </c>
      <c r="F15" s="45"/>
      <c r="G15" s="46">
        <v>50000</v>
      </c>
      <c r="H15" s="46"/>
      <c r="I15" s="46"/>
      <c r="J15" s="46"/>
      <c r="K15" s="46"/>
      <c r="L15" s="46"/>
      <c r="M15" s="46">
        <v>173700</v>
      </c>
      <c r="N15" s="66">
        <v>40682.31</v>
      </c>
      <c r="O15" s="39"/>
    </row>
    <row r="16" spans="1:15" s="65" customFormat="1" ht="15">
      <c r="A16" s="41" t="s">
        <v>147</v>
      </c>
      <c r="B16" s="52">
        <v>200</v>
      </c>
      <c r="C16" s="52" t="s">
        <v>148</v>
      </c>
      <c r="D16" s="43" t="str">
        <f t="shared" si="0"/>
        <v>000 0100 0000000 000 222</v>
      </c>
      <c r="E16" s="44">
        <v>18400</v>
      </c>
      <c r="F16" s="45"/>
      <c r="G16" s="46">
        <v>18400</v>
      </c>
      <c r="H16" s="46"/>
      <c r="I16" s="46"/>
      <c r="J16" s="46"/>
      <c r="K16" s="46"/>
      <c r="L16" s="46"/>
      <c r="M16" s="46">
        <v>18400</v>
      </c>
      <c r="N16" s="66">
        <v>0</v>
      </c>
      <c r="O16" s="39"/>
    </row>
    <row r="17" spans="1:15" s="65" customFormat="1" ht="15">
      <c r="A17" s="41" t="s">
        <v>149</v>
      </c>
      <c r="B17" s="52">
        <v>200</v>
      </c>
      <c r="C17" s="52" t="s">
        <v>150</v>
      </c>
      <c r="D17" s="43" t="str">
        <f t="shared" si="0"/>
        <v>000 0100 0000000 000 223</v>
      </c>
      <c r="E17" s="44">
        <v>135000</v>
      </c>
      <c r="F17" s="45"/>
      <c r="G17" s="46">
        <v>135000</v>
      </c>
      <c r="H17" s="46"/>
      <c r="I17" s="46"/>
      <c r="J17" s="46"/>
      <c r="K17" s="46"/>
      <c r="L17" s="46"/>
      <c r="M17" s="46">
        <v>155500</v>
      </c>
      <c r="N17" s="66">
        <v>86763.94</v>
      </c>
      <c r="O17" s="39"/>
    </row>
    <row r="18" spans="1:15" s="65" customFormat="1" ht="15">
      <c r="A18" s="41" t="s">
        <v>259</v>
      </c>
      <c r="B18" s="52"/>
      <c r="C18" s="52"/>
      <c r="D18" s="43"/>
      <c r="E18" s="44"/>
      <c r="F18" s="45"/>
      <c r="G18" s="46"/>
      <c r="H18" s="46"/>
      <c r="I18" s="46"/>
      <c r="J18" s="46"/>
      <c r="K18" s="46"/>
      <c r="L18" s="46"/>
      <c r="M18" s="46">
        <v>345100</v>
      </c>
      <c r="N18" s="46">
        <v>345100</v>
      </c>
      <c r="O18" s="39"/>
    </row>
    <row r="19" spans="1:15" s="65" customFormat="1" ht="15">
      <c r="A19" s="41" t="s">
        <v>153</v>
      </c>
      <c r="B19" s="52"/>
      <c r="C19" s="52"/>
      <c r="D19" s="43"/>
      <c r="E19" s="44"/>
      <c r="F19" s="45"/>
      <c r="G19" s="46"/>
      <c r="H19" s="46"/>
      <c r="I19" s="46"/>
      <c r="J19" s="46"/>
      <c r="K19" s="46"/>
      <c r="L19" s="46"/>
      <c r="M19" s="46">
        <v>409500</v>
      </c>
      <c r="N19" s="66">
        <v>171167.93</v>
      </c>
      <c r="O19" s="39"/>
    </row>
    <row r="20" spans="1:15" s="10" customFormat="1" ht="45" hidden="1">
      <c r="A20" s="41" t="s">
        <v>156</v>
      </c>
      <c r="B20" s="52">
        <v>200</v>
      </c>
      <c r="C20" s="52" t="s">
        <v>157</v>
      </c>
      <c r="D20" s="43" t="str">
        <f t="shared" si="0"/>
        <v>000 0102 0000000 000 000</v>
      </c>
      <c r="E20" s="44">
        <v>767100</v>
      </c>
      <c r="F20" s="45"/>
      <c r="G20" s="46">
        <v>767100</v>
      </c>
      <c r="H20" s="46"/>
      <c r="I20" s="46"/>
      <c r="J20" s="46"/>
      <c r="K20" s="46"/>
      <c r="L20" s="46"/>
      <c r="M20" s="46">
        <v>767100</v>
      </c>
      <c r="N20" s="46">
        <v>386138.9</v>
      </c>
      <c r="O20" s="39"/>
    </row>
    <row r="21" spans="1:15" s="10" customFormat="1" ht="15" hidden="1">
      <c r="A21" s="41" t="s">
        <v>133</v>
      </c>
      <c r="B21" s="52">
        <v>200</v>
      </c>
      <c r="C21" s="52" t="s">
        <v>158</v>
      </c>
      <c r="D21" s="43" t="str">
        <f t="shared" si="0"/>
        <v>000 0102 0000000 000 200</v>
      </c>
      <c r="E21" s="44">
        <v>767100</v>
      </c>
      <c r="F21" s="45"/>
      <c r="G21" s="46">
        <v>767100</v>
      </c>
      <c r="H21" s="46"/>
      <c r="I21" s="46"/>
      <c r="J21" s="46"/>
      <c r="K21" s="46"/>
      <c r="L21" s="46"/>
      <c r="M21" s="46">
        <v>767100</v>
      </c>
      <c r="N21" s="46">
        <v>386138.9</v>
      </c>
      <c r="O21" s="39"/>
    </row>
    <row r="22" spans="1:15" s="10" customFormat="1" ht="30" hidden="1">
      <c r="A22" s="41" t="s">
        <v>135</v>
      </c>
      <c r="B22" s="52">
        <v>200</v>
      </c>
      <c r="C22" s="52" t="s">
        <v>159</v>
      </c>
      <c r="D22" s="43" t="str">
        <f t="shared" si="0"/>
        <v>000 0102 0000000 000 210</v>
      </c>
      <c r="E22" s="44">
        <v>767100</v>
      </c>
      <c r="F22" s="45"/>
      <c r="G22" s="46">
        <v>767100</v>
      </c>
      <c r="H22" s="46"/>
      <c r="I22" s="46"/>
      <c r="J22" s="46"/>
      <c r="K22" s="46"/>
      <c r="L22" s="46"/>
      <c r="M22" s="46">
        <v>767100</v>
      </c>
      <c r="N22" s="46">
        <v>386138.9</v>
      </c>
      <c r="O22" s="39"/>
    </row>
    <row r="23" spans="1:15" s="10" customFormat="1" ht="15" hidden="1">
      <c r="A23" s="41" t="s">
        <v>137</v>
      </c>
      <c r="B23" s="52">
        <v>200</v>
      </c>
      <c r="C23" s="52" t="s">
        <v>160</v>
      </c>
      <c r="D23" s="43" t="str">
        <f t="shared" si="0"/>
        <v>000 0102 0000000 000 211</v>
      </c>
      <c r="E23" s="44">
        <v>568600</v>
      </c>
      <c r="F23" s="45"/>
      <c r="G23" s="46">
        <v>568600</v>
      </c>
      <c r="H23" s="46"/>
      <c r="I23" s="46"/>
      <c r="J23" s="46"/>
      <c r="K23" s="46"/>
      <c r="L23" s="46"/>
      <c r="M23" s="46">
        <v>568600</v>
      </c>
      <c r="N23" s="46">
        <v>275104.23</v>
      </c>
      <c r="O23" s="39"/>
    </row>
    <row r="24" spans="1:15" s="10" customFormat="1" ht="15" hidden="1">
      <c r="A24" s="41" t="s">
        <v>139</v>
      </c>
      <c r="B24" s="52">
        <v>200</v>
      </c>
      <c r="C24" s="52" t="s">
        <v>161</v>
      </c>
      <c r="D24" s="43" t="str">
        <f t="shared" si="0"/>
        <v>000 0102 0000000 000 212</v>
      </c>
      <c r="E24" s="44">
        <v>20500</v>
      </c>
      <c r="F24" s="45"/>
      <c r="G24" s="46">
        <v>20500</v>
      </c>
      <c r="H24" s="46"/>
      <c r="I24" s="46"/>
      <c r="J24" s="46"/>
      <c r="K24" s="46"/>
      <c r="L24" s="46"/>
      <c r="M24" s="46">
        <v>20500</v>
      </c>
      <c r="N24" s="46">
        <v>20468</v>
      </c>
      <c r="O24" s="39"/>
    </row>
    <row r="25" spans="1:15" s="10" customFormat="1" ht="15" hidden="1">
      <c r="A25" s="41" t="s">
        <v>141</v>
      </c>
      <c r="B25" s="52">
        <v>200</v>
      </c>
      <c r="C25" s="52" t="s">
        <v>162</v>
      </c>
      <c r="D25" s="43" t="str">
        <f t="shared" si="0"/>
        <v>000 0102 0000000 000 213</v>
      </c>
      <c r="E25" s="44">
        <v>178000</v>
      </c>
      <c r="F25" s="45"/>
      <c r="G25" s="46">
        <v>178000</v>
      </c>
      <c r="H25" s="46"/>
      <c r="I25" s="46"/>
      <c r="J25" s="46"/>
      <c r="K25" s="46"/>
      <c r="L25" s="46"/>
      <c r="M25" s="46">
        <v>178000</v>
      </c>
      <c r="N25" s="46">
        <v>90566.67</v>
      </c>
      <c r="O25" s="39"/>
    </row>
    <row r="26" spans="1:15" s="10" customFormat="1" ht="60" hidden="1">
      <c r="A26" s="41" t="s">
        <v>163</v>
      </c>
      <c r="B26" s="52">
        <v>200</v>
      </c>
      <c r="C26" s="52" t="s">
        <v>164</v>
      </c>
      <c r="D26" s="43" t="str">
        <f t="shared" si="0"/>
        <v>000 0104 0000000 000 000</v>
      </c>
      <c r="E26" s="44">
        <v>4899500</v>
      </c>
      <c r="F26" s="45"/>
      <c r="G26" s="46">
        <v>4899500</v>
      </c>
      <c r="H26" s="46"/>
      <c r="I26" s="46"/>
      <c r="J26" s="46"/>
      <c r="K26" s="46"/>
      <c r="L26" s="46"/>
      <c r="M26" s="46">
        <v>4899500</v>
      </c>
      <c r="N26" s="46">
        <v>2186840.31</v>
      </c>
      <c r="O26" s="39"/>
    </row>
    <row r="27" spans="1:15" s="10" customFormat="1" ht="15" hidden="1">
      <c r="A27" s="41" t="s">
        <v>133</v>
      </c>
      <c r="B27" s="52">
        <v>200</v>
      </c>
      <c r="C27" s="52" t="s">
        <v>165</v>
      </c>
      <c r="D27" s="43" t="str">
        <f t="shared" si="0"/>
        <v>000 0104 0000000 000 200</v>
      </c>
      <c r="E27" s="44">
        <v>4749300</v>
      </c>
      <c r="F27" s="45"/>
      <c r="G27" s="46">
        <v>4749300</v>
      </c>
      <c r="H27" s="46"/>
      <c r="I27" s="46"/>
      <c r="J27" s="46"/>
      <c r="K27" s="46"/>
      <c r="L27" s="46"/>
      <c r="M27" s="46">
        <v>4749300</v>
      </c>
      <c r="N27" s="46">
        <v>2112205.31</v>
      </c>
      <c r="O27" s="39"/>
    </row>
    <row r="28" spans="1:15" s="10" customFormat="1" ht="30" hidden="1">
      <c r="A28" s="41" t="s">
        <v>135</v>
      </c>
      <c r="B28" s="52">
        <v>200</v>
      </c>
      <c r="C28" s="52" t="s">
        <v>166</v>
      </c>
      <c r="D28" s="43" t="str">
        <f t="shared" si="0"/>
        <v>000 0104 0000000 000 210</v>
      </c>
      <c r="E28" s="44">
        <v>4229600</v>
      </c>
      <c r="F28" s="45"/>
      <c r="G28" s="46">
        <v>4229600</v>
      </c>
      <c r="H28" s="46"/>
      <c r="I28" s="46"/>
      <c r="J28" s="46"/>
      <c r="K28" s="46"/>
      <c r="L28" s="46"/>
      <c r="M28" s="46">
        <v>4229600</v>
      </c>
      <c r="N28" s="46">
        <v>1837822.71</v>
      </c>
      <c r="O28" s="39"/>
    </row>
    <row r="29" spans="1:15" s="10" customFormat="1" ht="15" hidden="1">
      <c r="A29" s="41" t="s">
        <v>137</v>
      </c>
      <c r="B29" s="52">
        <v>200</v>
      </c>
      <c r="C29" s="52" t="s">
        <v>167</v>
      </c>
      <c r="D29" s="43" t="str">
        <f t="shared" si="0"/>
        <v>000 0104 0000000 000 211</v>
      </c>
      <c r="E29" s="44">
        <v>3137800</v>
      </c>
      <c r="F29" s="45"/>
      <c r="G29" s="46">
        <v>3137800</v>
      </c>
      <c r="H29" s="46"/>
      <c r="I29" s="46"/>
      <c r="J29" s="46"/>
      <c r="K29" s="46"/>
      <c r="L29" s="46"/>
      <c r="M29" s="46">
        <v>3137800</v>
      </c>
      <c r="N29" s="46">
        <v>1388707.88</v>
      </c>
      <c r="O29" s="39"/>
    </row>
    <row r="30" spans="1:15" s="10" customFormat="1" ht="15" hidden="1">
      <c r="A30" s="41" t="s">
        <v>139</v>
      </c>
      <c r="B30" s="52">
        <v>200</v>
      </c>
      <c r="C30" s="52" t="s">
        <v>168</v>
      </c>
      <c r="D30" s="43" t="str">
        <f t="shared" si="0"/>
        <v>000 0104 0000000 000 212</v>
      </c>
      <c r="E30" s="44">
        <v>111200</v>
      </c>
      <c r="F30" s="45"/>
      <c r="G30" s="46">
        <v>111200</v>
      </c>
      <c r="H30" s="46"/>
      <c r="I30" s="46"/>
      <c r="J30" s="46"/>
      <c r="K30" s="46"/>
      <c r="L30" s="46"/>
      <c r="M30" s="46">
        <v>111200</v>
      </c>
      <c r="N30" s="46">
        <v>300</v>
      </c>
      <c r="O30" s="39"/>
    </row>
    <row r="31" spans="1:15" s="10" customFormat="1" ht="15" hidden="1">
      <c r="A31" s="41" t="s">
        <v>141</v>
      </c>
      <c r="B31" s="52">
        <v>200</v>
      </c>
      <c r="C31" s="52" t="s">
        <v>169</v>
      </c>
      <c r="D31" s="43" t="str">
        <f t="shared" si="0"/>
        <v>000 0104 0000000 000 213</v>
      </c>
      <c r="E31" s="44">
        <v>980600</v>
      </c>
      <c r="F31" s="45"/>
      <c r="G31" s="46">
        <v>980600</v>
      </c>
      <c r="H31" s="46"/>
      <c r="I31" s="46"/>
      <c r="J31" s="46"/>
      <c r="K31" s="46"/>
      <c r="L31" s="46"/>
      <c r="M31" s="46">
        <v>980600</v>
      </c>
      <c r="N31" s="46">
        <v>448814.83</v>
      </c>
      <c r="O31" s="39"/>
    </row>
    <row r="32" spans="1:15" s="10" customFormat="1" ht="15" hidden="1">
      <c r="A32" s="41" t="s">
        <v>143</v>
      </c>
      <c r="B32" s="52">
        <v>200</v>
      </c>
      <c r="C32" s="52" t="s">
        <v>170</v>
      </c>
      <c r="D32" s="43" t="str">
        <f t="shared" si="0"/>
        <v>000 0104 0000000 000 220</v>
      </c>
      <c r="E32" s="44">
        <v>416700</v>
      </c>
      <c r="F32" s="45"/>
      <c r="G32" s="46">
        <v>416700</v>
      </c>
      <c r="H32" s="46"/>
      <c r="I32" s="46"/>
      <c r="J32" s="46"/>
      <c r="K32" s="46"/>
      <c r="L32" s="46"/>
      <c r="M32" s="46">
        <v>416700</v>
      </c>
      <c r="N32" s="46">
        <v>227507.6</v>
      </c>
      <c r="O32" s="39"/>
    </row>
    <row r="33" spans="1:15" s="10" customFormat="1" ht="15" hidden="1">
      <c r="A33" s="41" t="s">
        <v>145</v>
      </c>
      <c r="B33" s="52">
        <v>200</v>
      </c>
      <c r="C33" s="52" t="s">
        <v>171</v>
      </c>
      <c r="D33" s="43" t="str">
        <f t="shared" si="0"/>
        <v>000 0104 0000000 000 221</v>
      </c>
      <c r="E33" s="44">
        <v>50000</v>
      </c>
      <c r="F33" s="45"/>
      <c r="G33" s="46">
        <v>50000</v>
      </c>
      <c r="H33" s="46"/>
      <c r="I33" s="46"/>
      <c r="J33" s="46"/>
      <c r="K33" s="46"/>
      <c r="L33" s="46"/>
      <c r="M33" s="46">
        <v>50000</v>
      </c>
      <c r="N33" s="46">
        <v>31597.05</v>
      </c>
      <c r="O33" s="39"/>
    </row>
    <row r="34" spans="1:15" s="10" customFormat="1" ht="15" hidden="1">
      <c r="A34" s="41" t="s">
        <v>147</v>
      </c>
      <c r="B34" s="52">
        <v>200</v>
      </c>
      <c r="C34" s="52" t="s">
        <v>172</v>
      </c>
      <c r="D34" s="43" t="str">
        <f t="shared" si="0"/>
        <v>000 0104 0000000 000 222</v>
      </c>
      <c r="E34" s="44">
        <v>18400</v>
      </c>
      <c r="F34" s="45"/>
      <c r="G34" s="46">
        <v>18400</v>
      </c>
      <c r="H34" s="46"/>
      <c r="I34" s="46"/>
      <c r="J34" s="46"/>
      <c r="K34" s="46"/>
      <c r="L34" s="46"/>
      <c r="M34" s="46">
        <v>18400</v>
      </c>
      <c r="N34" s="46">
        <v>9405.4</v>
      </c>
      <c r="O34" s="39"/>
    </row>
    <row r="35" spans="1:15" s="10" customFormat="1" ht="15" hidden="1">
      <c r="A35" s="41" t="s">
        <v>149</v>
      </c>
      <c r="B35" s="52">
        <v>200</v>
      </c>
      <c r="C35" s="52" t="s">
        <v>173</v>
      </c>
      <c r="D35" s="43" t="str">
        <f t="shared" si="0"/>
        <v>000 0104 0000000 000 223</v>
      </c>
      <c r="E35" s="44">
        <v>135000</v>
      </c>
      <c r="F35" s="45"/>
      <c r="G35" s="46">
        <v>135000</v>
      </c>
      <c r="H35" s="46"/>
      <c r="I35" s="46"/>
      <c r="J35" s="46"/>
      <c r="K35" s="46"/>
      <c r="L35" s="46"/>
      <c r="M35" s="46">
        <v>135000</v>
      </c>
      <c r="N35" s="46">
        <v>67485.84</v>
      </c>
      <c r="O35" s="39"/>
    </row>
    <row r="36" spans="1:15" s="10" customFormat="1" ht="15" hidden="1">
      <c r="A36" s="41" t="s">
        <v>151</v>
      </c>
      <c r="B36" s="52">
        <v>200</v>
      </c>
      <c r="C36" s="52" t="s">
        <v>174</v>
      </c>
      <c r="D36" s="43" t="str">
        <f aca="true" t="shared" si="1" ref="D36:D67">IF(OR(LEFT(C36,5)="000 9",LEFT(C36,5)="000 7"),"X",C36)</f>
        <v>000 0104 0000000 000 225</v>
      </c>
      <c r="E36" s="44">
        <v>35900</v>
      </c>
      <c r="F36" s="45"/>
      <c r="G36" s="46">
        <v>35900</v>
      </c>
      <c r="H36" s="46"/>
      <c r="I36" s="46"/>
      <c r="J36" s="46"/>
      <c r="K36" s="46"/>
      <c r="L36" s="46"/>
      <c r="M36" s="46">
        <v>35900</v>
      </c>
      <c r="N36" s="46">
        <v>15818.15</v>
      </c>
      <c r="O36" s="39"/>
    </row>
    <row r="37" spans="1:15" s="10" customFormat="1" ht="15" hidden="1">
      <c r="A37" s="41" t="s">
        <v>152</v>
      </c>
      <c r="B37" s="52">
        <v>200</v>
      </c>
      <c r="C37" s="52" t="s">
        <v>175</v>
      </c>
      <c r="D37" s="43" t="str">
        <f t="shared" si="1"/>
        <v>000 0104 0000000 000 226</v>
      </c>
      <c r="E37" s="44">
        <v>177400</v>
      </c>
      <c r="F37" s="45"/>
      <c r="G37" s="46">
        <v>177400</v>
      </c>
      <c r="H37" s="46"/>
      <c r="I37" s="46"/>
      <c r="J37" s="46"/>
      <c r="K37" s="46"/>
      <c r="L37" s="46"/>
      <c r="M37" s="46">
        <v>177400</v>
      </c>
      <c r="N37" s="46">
        <v>103201.16</v>
      </c>
      <c r="O37" s="39"/>
    </row>
    <row r="38" spans="1:15" s="10" customFormat="1" ht="15" hidden="1">
      <c r="A38" s="41" t="s">
        <v>153</v>
      </c>
      <c r="B38" s="52">
        <v>200</v>
      </c>
      <c r="C38" s="52" t="s">
        <v>176</v>
      </c>
      <c r="D38" s="43" t="str">
        <f t="shared" si="1"/>
        <v>000 0104 0000000 000 290</v>
      </c>
      <c r="E38" s="44">
        <v>103000</v>
      </c>
      <c r="F38" s="45"/>
      <c r="G38" s="46">
        <v>103000</v>
      </c>
      <c r="H38" s="46"/>
      <c r="I38" s="46"/>
      <c r="J38" s="46"/>
      <c r="K38" s="46"/>
      <c r="L38" s="46"/>
      <c r="M38" s="46">
        <v>103000</v>
      </c>
      <c r="N38" s="46">
        <v>46875</v>
      </c>
      <c r="O38" s="39"/>
    </row>
    <row r="39" spans="1:15" s="10" customFormat="1" ht="15" hidden="1">
      <c r="A39" s="41" t="s">
        <v>154</v>
      </c>
      <c r="B39" s="52">
        <v>200</v>
      </c>
      <c r="C39" s="52" t="s">
        <v>177</v>
      </c>
      <c r="D39" s="43" t="str">
        <f t="shared" si="1"/>
        <v>000 0104 0000000 000 300</v>
      </c>
      <c r="E39" s="44">
        <v>150200</v>
      </c>
      <c r="F39" s="45"/>
      <c r="G39" s="46">
        <v>150200</v>
      </c>
      <c r="H39" s="46"/>
      <c r="I39" s="46"/>
      <c r="J39" s="46"/>
      <c r="K39" s="46"/>
      <c r="L39" s="46"/>
      <c r="M39" s="46">
        <v>150200</v>
      </c>
      <c r="N39" s="46">
        <v>74635</v>
      </c>
      <c r="O39" s="39"/>
    </row>
    <row r="40" spans="1:15" s="10" customFormat="1" ht="15" hidden="1">
      <c r="A40" s="41" t="s">
        <v>155</v>
      </c>
      <c r="B40" s="52">
        <v>200</v>
      </c>
      <c r="C40" s="52" t="s">
        <v>178</v>
      </c>
      <c r="D40" s="43" t="str">
        <f t="shared" si="1"/>
        <v>000 0104 0000000 000 340</v>
      </c>
      <c r="E40" s="44">
        <v>150200</v>
      </c>
      <c r="F40" s="45"/>
      <c r="G40" s="46">
        <v>150200</v>
      </c>
      <c r="H40" s="46"/>
      <c r="I40" s="46"/>
      <c r="J40" s="46"/>
      <c r="K40" s="46"/>
      <c r="L40" s="46"/>
      <c r="M40" s="46">
        <v>150200</v>
      </c>
      <c r="N40" s="46">
        <v>74635</v>
      </c>
      <c r="O40" s="39"/>
    </row>
    <row r="41" spans="1:15" s="10" customFormat="1" ht="15">
      <c r="A41" s="41" t="s">
        <v>262</v>
      </c>
      <c r="B41" s="52">
        <v>200</v>
      </c>
      <c r="C41" s="52" t="s">
        <v>179</v>
      </c>
      <c r="D41" s="43" t="str">
        <f t="shared" si="1"/>
        <v>000 0200 0000000 000 000</v>
      </c>
      <c r="E41" s="44">
        <v>154400</v>
      </c>
      <c r="F41" s="45"/>
      <c r="G41" s="46">
        <v>154400</v>
      </c>
      <c r="H41" s="46"/>
      <c r="I41" s="46"/>
      <c r="J41" s="46"/>
      <c r="K41" s="46"/>
      <c r="L41" s="46"/>
      <c r="M41" s="46">
        <v>174800</v>
      </c>
      <c r="N41" s="46">
        <v>78088.05</v>
      </c>
      <c r="O41" s="39"/>
    </row>
    <row r="42" spans="1:15" s="10" customFormat="1" ht="15" hidden="1">
      <c r="A42" s="41" t="s">
        <v>133</v>
      </c>
      <c r="B42" s="52">
        <v>200</v>
      </c>
      <c r="C42" s="52" t="s">
        <v>180</v>
      </c>
      <c r="D42" s="43" t="str">
        <f t="shared" si="1"/>
        <v>000 0200 0000000 000 200</v>
      </c>
      <c r="E42" s="44">
        <v>154400</v>
      </c>
      <c r="F42" s="45"/>
      <c r="G42" s="46">
        <v>154400</v>
      </c>
      <c r="H42" s="46"/>
      <c r="I42" s="46"/>
      <c r="J42" s="46"/>
      <c r="K42" s="46"/>
      <c r="L42" s="46"/>
      <c r="M42" s="46">
        <v>154400</v>
      </c>
      <c r="N42" s="46">
        <v>70181.5</v>
      </c>
      <c r="O42" s="39"/>
    </row>
    <row r="43" spans="1:15" s="10" customFormat="1" ht="30" hidden="1">
      <c r="A43" s="41" t="s">
        <v>135</v>
      </c>
      <c r="B43" s="52">
        <v>200</v>
      </c>
      <c r="C43" s="52" t="s">
        <v>181</v>
      </c>
      <c r="D43" s="43" t="str">
        <f t="shared" si="1"/>
        <v>000 0200 0000000 000 210</v>
      </c>
      <c r="E43" s="44">
        <v>154400</v>
      </c>
      <c r="F43" s="45"/>
      <c r="G43" s="46">
        <v>154400</v>
      </c>
      <c r="H43" s="46"/>
      <c r="I43" s="46"/>
      <c r="J43" s="46"/>
      <c r="K43" s="46"/>
      <c r="L43" s="46"/>
      <c r="M43" s="46">
        <v>154400</v>
      </c>
      <c r="N43" s="46">
        <v>70181.5</v>
      </c>
      <c r="O43" s="39"/>
    </row>
    <row r="44" spans="1:15" s="10" customFormat="1" ht="15" hidden="1">
      <c r="A44" s="41" t="s">
        <v>137</v>
      </c>
      <c r="B44" s="52">
        <v>200</v>
      </c>
      <c r="C44" s="52" t="s">
        <v>182</v>
      </c>
      <c r="D44" s="43" t="str">
        <f t="shared" si="1"/>
        <v>000 0200 0000000 000 211</v>
      </c>
      <c r="E44" s="44">
        <v>119500</v>
      </c>
      <c r="F44" s="45"/>
      <c r="G44" s="46">
        <v>119500</v>
      </c>
      <c r="H44" s="46"/>
      <c r="I44" s="46"/>
      <c r="J44" s="46"/>
      <c r="K44" s="46"/>
      <c r="L44" s="46"/>
      <c r="M44" s="46">
        <v>119500</v>
      </c>
      <c r="N44" s="46">
        <v>53742.5</v>
      </c>
      <c r="O44" s="39"/>
    </row>
    <row r="45" spans="1:15" s="10" customFormat="1" ht="15" hidden="1">
      <c r="A45" s="41" t="s">
        <v>141</v>
      </c>
      <c r="B45" s="52">
        <v>200</v>
      </c>
      <c r="C45" s="52" t="s">
        <v>183</v>
      </c>
      <c r="D45" s="43" t="str">
        <f t="shared" si="1"/>
        <v>000 0200 0000000 000 213</v>
      </c>
      <c r="E45" s="44">
        <v>34900</v>
      </c>
      <c r="F45" s="45"/>
      <c r="G45" s="46">
        <v>34900</v>
      </c>
      <c r="H45" s="46"/>
      <c r="I45" s="46"/>
      <c r="J45" s="46"/>
      <c r="K45" s="46"/>
      <c r="L45" s="46"/>
      <c r="M45" s="46">
        <v>34900</v>
      </c>
      <c r="N45" s="46">
        <v>16439</v>
      </c>
      <c r="O45" s="39"/>
    </row>
    <row r="46" spans="1:15" s="10" customFormat="1" ht="15" hidden="1">
      <c r="A46" s="41" t="s">
        <v>184</v>
      </c>
      <c r="B46" s="52">
        <v>200</v>
      </c>
      <c r="C46" s="52" t="s">
        <v>185</v>
      </c>
      <c r="D46" s="43" t="str">
        <f t="shared" si="1"/>
        <v>000 0203 0000000 000 000</v>
      </c>
      <c r="E46" s="44">
        <v>154400</v>
      </c>
      <c r="F46" s="45"/>
      <c r="G46" s="46">
        <v>154400</v>
      </c>
      <c r="H46" s="46"/>
      <c r="I46" s="46"/>
      <c r="J46" s="46"/>
      <c r="K46" s="46"/>
      <c r="L46" s="46"/>
      <c r="M46" s="46">
        <v>154400</v>
      </c>
      <c r="N46" s="46">
        <v>70181.5</v>
      </c>
      <c r="O46" s="39"/>
    </row>
    <row r="47" spans="1:15" s="10" customFormat="1" ht="15" hidden="1">
      <c r="A47" s="41" t="s">
        <v>133</v>
      </c>
      <c r="B47" s="52">
        <v>200</v>
      </c>
      <c r="C47" s="52" t="s">
        <v>186</v>
      </c>
      <c r="D47" s="43" t="str">
        <f t="shared" si="1"/>
        <v>000 0203 0000000 000 200</v>
      </c>
      <c r="E47" s="44">
        <v>154400</v>
      </c>
      <c r="F47" s="45"/>
      <c r="G47" s="46">
        <v>154400</v>
      </c>
      <c r="H47" s="46"/>
      <c r="I47" s="46"/>
      <c r="J47" s="46"/>
      <c r="K47" s="46"/>
      <c r="L47" s="46"/>
      <c r="M47" s="46">
        <v>154400</v>
      </c>
      <c r="N47" s="46">
        <v>70181.5</v>
      </c>
      <c r="O47" s="39"/>
    </row>
    <row r="48" spans="1:15" s="10" customFormat="1" ht="30" hidden="1">
      <c r="A48" s="41" t="s">
        <v>135</v>
      </c>
      <c r="B48" s="52">
        <v>200</v>
      </c>
      <c r="C48" s="52" t="s">
        <v>187</v>
      </c>
      <c r="D48" s="43" t="str">
        <f t="shared" si="1"/>
        <v>000 0203 0000000 000 210</v>
      </c>
      <c r="E48" s="44">
        <v>154400</v>
      </c>
      <c r="F48" s="45"/>
      <c r="G48" s="46">
        <v>154400</v>
      </c>
      <c r="H48" s="46"/>
      <c r="I48" s="46"/>
      <c r="J48" s="46"/>
      <c r="K48" s="46"/>
      <c r="L48" s="46"/>
      <c r="M48" s="46">
        <v>154400</v>
      </c>
      <c r="N48" s="46">
        <v>70181.5</v>
      </c>
      <c r="O48" s="39"/>
    </row>
    <row r="49" spans="1:15" s="10" customFormat="1" ht="15" hidden="1">
      <c r="A49" s="41" t="s">
        <v>137</v>
      </c>
      <c r="B49" s="52">
        <v>200</v>
      </c>
      <c r="C49" s="52" t="s">
        <v>188</v>
      </c>
      <c r="D49" s="43" t="str">
        <f t="shared" si="1"/>
        <v>000 0203 0000000 000 211</v>
      </c>
      <c r="E49" s="44">
        <v>119500</v>
      </c>
      <c r="F49" s="45"/>
      <c r="G49" s="46">
        <v>119500</v>
      </c>
      <c r="H49" s="46"/>
      <c r="I49" s="46"/>
      <c r="J49" s="46"/>
      <c r="K49" s="46"/>
      <c r="L49" s="46"/>
      <c r="M49" s="46">
        <v>119500</v>
      </c>
      <c r="N49" s="46">
        <v>53742.5</v>
      </c>
      <c r="O49" s="39"/>
    </row>
    <row r="50" spans="1:15" s="10" customFormat="1" ht="15" hidden="1">
      <c r="A50" s="41" t="s">
        <v>141</v>
      </c>
      <c r="B50" s="52">
        <v>200</v>
      </c>
      <c r="C50" s="52" t="s">
        <v>189</v>
      </c>
      <c r="D50" s="43" t="str">
        <f t="shared" si="1"/>
        <v>000 0203 0000000 000 213</v>
      </c>
      <c r="E50" s="44">
        <v>34900</v>
      </c>
      <c r="F50" s="45"/>
      <c r="G50" s="46">
        <v>34900</v>
      </c>
      <c r="H50" s="46"/>
      <c r="I50" s="46"/>
      <c r="J50" s="46"/>
      <c r="K50" s="46"/>
      <c r="L50" s="46"/>
      <c r="M50" s="46">
        <v>34900</v>
      </c>
      <c r="N50" s="46">
        <v>16439</v>
      </c>
      <c r="O50" s="39"/>
    </row>
    <row r="51" spans="1:15" s="10" customFormat="1" ht="30">
      <c r="A51" s="41" t="s">
        <v>260</v>
      </c>
      <c r="B51" s="52">
        <v>200</v>
      </c>
      <c r="C51" s="52" t="s">
        <v>190</v>
      </c>
      <c r="D51" s="43" t="str">
        <f t="shared" si="1"/>
        <v>000 0300 0000000 000 000</v>
      </c>
      <c r="E51" s="44">
        <v>1023800</v>
      </c>
      <c r="F51" s="45"/>
      <c r="G51" s="46">
        <v>1023800</v>
      </c>
      <c r="H51" s="46"/>
      <c r="I51" s="46"/>
      <c r="J51" s="46"/>
      <c r="K51" s="46"/>
      <c r="L51" s="46"/>
      <c r="M51" s="46">
        <v>1108000</v>
      </c>
      <c r="N51" s="46">
        <v>547350</v>
      </c>
      <c r="O51" s="39"/>
    </row>
    <row r="52" spans="1:15" s="10" customFormat="1" ht="15" hidden="1">
      <c r="A52" s="41" t="s">
        <v>133</v>
      </c>
      <c r="B52" s="52">
        <v>200</v>
      </c>
      <c r="C52" s="52" t="s">
        <v>191</v>
      </c>
      <c r="D52" s="43" t="str">
        <f t="shared" si="1"/>
        <v>000 0300 0000000 000 200</v>
      </c>
      <c r="E52" s="44">
        <v>1023800</v>
      </c>
      <c r="F52" s="45"/>
      <c r="G52" s="46">
        <v>1023800</v>
      </c>
      <c r="H52" s="46"/>
      <c r="I52" s="46"/>
      <c r="J52" s="46"/>
      <c r="K52" s="46"/>
      <c r="L52" s="46"/>
      <c r="M52" s="46">
        <v>1023800</v>
      </c>
      <c r="N52" s="46">
        <v>511900</v>
      </c>
      <c r="O52" s="39"/>
    </row>
    <row r="53" spans="1:15" s="10" customFormat="1" ht="15" hidden="1">
      <c r="A53" s="41" t="s">
        <v>192</v>
      </c>
      <c r="B53" s="52">
        <v>200</v>
      </c>
      <c r="C53" s="52" t="s">
        <v>193</v>
      </c>
      <c r="D53" s="43" t="str">
        <f t="shared" si="1"/>
        <v>000 0300 0000000 000 250</v>
      </c>
      <c r="E53" s="44">
        <v>1023800</v>
      </c>
      <c r="F53" s="45"/>
      <c r="G53" s="46">
        <v>1023800</v>
      </c>
      <c r="H53" s="46"/>
      <c r="I53" s="46"/>
      <c r="J53" s="46"/>
      <c r="K53" s="46"/>
      <c r="L53" s="46"/>
      <c r="M53" s="46">
        <v>1023800</v>
      </c>
      <c r="N53" s="46">
        <v>511900</v>
      </c>
      <c r="O53" s="39"/>
    </row>
    <row r="54" spans="1:15" s="10" customFormat="1" ht="30" hidden="1">
      <c r="A54" s="41" t="s">
        <v>194</v>
      </c>
      <c r="B54" s="52">
        <v>200</v>
      </c>
      <c r="C54" s="52" t="s">
        <v>195</v>
      </c>
      <c r="D54" s="43" t="str">
        <f t="shared" si="1"/>
        <v>000 0300 0000000 000 251</v>
      </c>
      <c r="E54" s="44">
        <v>1023800</v>
      </c>
      <c r="F54" s="45"/>
      <c r="G54" s="46">
        <v>1023800</v>
      </c>
      <c r="H54" s="46"/>
      <c r="I54" s="46"/>
      <c r="J54" s="46"/>
      <c r="K54" s="46"/>
      <c r="L54" s="46"/>
      <c r="M54" s="46">
        <v>1023800</v>
      </c>
      <c r="N54" s="46">
        <v>511900</v>
      </c>
      <c r="O54" s="39"/>
    </row>
    <row r="55" spans="1:15" s="10" customFormat="1" ht="45" hidden="1">
      <c r="A55" s="41" t="s">
        <v>196</v>
      </c>
      <c r="B55" s="52">
        <v>200</v>
      </c>
      <c r="C55" s="52" t="s">
        <v>197</v>
      </c>
      <c r="D55" s="43" t="str">
        <f t="shared" si="1"/>
        <v>000 0309 0000000 000 000</v>
      </c>
      <c r="E55" s="44">
        <v>1023800</v>
      </c>
      <c r="F55" s="45"/>
      <c r="G55" s="46">
        <v>1023800</v>
      </c>
      <c r="H55" s="46"/>
      <c r="I55" s="46"/>
      <c r="J55" s="46"/>
      <c r="K55" s="46"/>
      <c r="L55" s="46"/>
      <c r="M55" s="46">
        <v>1023800</v>
      </c>
      <c r="N55" s="46">
        <v>511900</v>
      </c>
      <c r="O55" s="39"/>
    </row>
    <row r="56" spans="1:15" s="10" customFormat="1" ht="15" hidden="1">
      <c r="A56" s="41" t="s">
        <v>133</v>
      </c>
      <c r="B56" s="52">
        <v>200</v>
      </c>
      <c r="C56" s="52" t="s">
        <v>198</v>
      </c>
      <c r="D56" s="43" t="str">
        <f t="shared" si="1"/>
        <v>000 0309 0000000 000 200</v>
      </c>
      <c r="E56" s="44">
        <v>1023800</v>
      </c>
      <c r="F56" s="45"/>
      <c r="G56" s="46">
        <v>1023800</v>
      </c>
      <c r="H56" s="46"/>
      <c r="I56" s="46"/>
      <c r="J56" s="46"/>
      <c r="K56" s="46"/>
      <c r="L56" s="46"/>
      <c r="M56" s="46">
        <v>1023800</v>
      </c>
      <c r="N56" s="46">
        <v>511900</v>
      </c>
      <c r="O56" s="39"/>
    </row>
    <row r="57" spans="1:15" s="10" customFormat="1" ht="15" hidden="1">
      <c r="A57" s="41" t="s">
        <v>192</v>
      </c>
      <c r="B57" s="52">
        <v>200</v>
      </c>
      <c r="C57" s="52" t="s">
        <v>199</v>
      </c>
      <c r="D57" s="43" t="str">
        <f t="shared" si="1"/>
        <v>000 0309 0000000 000 250</v>
      </c>
      <c r="E57" s="44">
        <v>1023800</v>
      </c>
      <c r="F57" s="45"/>
      <c r="G57" s="46">
        <v>1023800</v>
      </c>
      <c r="H57" s="46"/>
      <c r="I57" s="46"/>
      <c r="J57" s="46"/>
      <c r="K57" s="46"/>
      <c r="L57" s="46"/>
      <c r="M57" s="46">
        <v>1023800</v>
      </c>
      <c r="N57" s="46">
        <v>511900</v>
      </c>
      <c r="O57" s="39"/>
    </row>
    <row r="58" spans="1:15" s="10" customFormat="1" ht="30" hidden="1">
      <c r="A58" s="41" t="s">
        <v>194</v>
      </c>
      <c r="B58" s="52">
        <v>200</v>
      </c>
      <c r="C58" s="52" t="s">
        <v>200</v>
      </c>
      <c r="D58" s="43" t="str">
        <f t="shared" si="1"/>
        <v>000 0309 0000000 000 251</v>
      </c>
      <c r="E58" s="44">
        <v>1023800</v>
      </c>
      <c r="F58" s="45"/>
      <c r="G58" s="46">
        <v>1023800</v>
      </c>
      <c r="H58" s="46"/>
      <c r="I58" s="46"/>
      <c r="J58" s="46"/>
      <c r="K58" s="46"/>
      <c r="L58" s="46"/>
      <c r="M58" s="46">
        <v>1023800</v>
      </c>
      <c r="N58" s="46">
        <v>511900</v>
      </c>
      <c r="O58" s="39"/>
    </row>
    <row r="59" spans="1:15" s="10" customFormat="1" ht="15">
      <c r="A59" s="41" t="s">
        <v>263</v>
      </c>
      <c r="B59" s="52">
        <v>200</v>
      </c>
      <c r="C59" s="52" t="s">
        <v>201</v>
      </c>
      <c r="D59" s="43" t="str">
        <f t="shared" si="1"/>
        <v>000 0400 0000000 000 000</v>
      </c>
      <c r="E59" s="44">
        <v>2283700</v>
      </c>
      <c r="F59" s="45"/>
      <c r="G59" s="46">
        <v>2283700</v>
      </c>
      <c r="H59" s="46"/>
      <c r="I59" s="46"/>
      <c r="J59" s="46"/>
      <c r="K59" s="46"/>
      <c r="L59" s="46"/>
      <c r="M59" s="46">
        <v>1375300</v>
      </c>
      <c r="N59" s="46">
        <v>474649</v>
      </c>
      <c r="O59" s="39"/>
    </row>
    <row r="60" spans="1:15" s="10" customFormat="1" ht="15" hidden="1">
      <c r="A60" s="41" t="s">
        <v>133</v>
      </c>
      <c r="B60" s="52">
        <v>200</v>
      </c>
      <c r="C60" s="52" t="s">
        <v>202</v>
      </c>
      <c r="D60" s="43" t="str">
        <f t="shared" si="1"/>
        <v>000 0400 0000000 000 200</v>
      </c>
      <c r="E60" s="44">
        <v>2283700</v>
      </c>
      <c r="F60" s="45"/>
      <c r="G60" s="46">
        <v>2283700</v>
      </c>
      <c r="H60" s="46"/>
      <c r="I60" s="46"/>
      <c r="J60" s="46"/>
      <c r="K60" s="46"/>
      <c r="L60" s="46"/>
      <c r="M60" s="46">
        <v>2283700</v>
      </c>
      <c r="N60" s="46">
        <v>389956</v>
      </c>
      <c r="O60" s="39"/>
    </row>
    <row r="61" spans="1:15" s="10" customFormat="1" ht="15" hidden="1">
      <c r="A61" s="41" t="s">
        <v>143</v>
      </c>
      <c r="B61" s="52">
        <v>200</v>
      </c>
      <c r="C61" s="52" t="s">
        <v>203</v>
      </c>
      <c r="D61" s="43" t="str">
        <f t="shared" si="1"/>
        <v>000 0400 0000000 000 220</v>
      </c>
      <c r="E61" s="44">
        <v>2283700</v>
      </c>
      <c r="F61" s="45"/>
      <c r="G61" s="46">
        <v>2283700</v>
      </c>
      <c r="H61" s="46"/>
      <c r="I61" s="46"/>
      <c r="J61" s="46"/>
      <c r="K61" s="46"/>
      <c r="L61" s="46"/>
      <c r="M61" s="46">
        <v>2283700</v>
      </c>
      <c r="N61" s="46">
        <v>389956</v>
      </c>
      <c r="O61" s="39"/>
    </row>
    <row r="62" spans="1:15" s="10" customFormat="1" ht="15" hidden="1">
      <c r="A62" s="41" t="s">
        <v>151</v>
      </c>
      <c r="B62" s="52">
        <v>200</v>
      </c>
      <c r="C62" s="52" t="s">
        <v>204</v>
      </c>
      <c r="D62" s="43" t="str">
        <f t="shared" si="1"/>
        <v>000 0400 0000000 000 225</v>
      </c>
      <c r="E62" s="44">
        <v>2250500</v>
      </c>
      <c r="F62" s="45"/>
      <c r="G62" s="46">
        <v>2250500</v>
      </c>
      <c r="H62" s="46"/>
      <c r="I62" s="46"/>
      <c r="J62" s="46"/>
      <c r="K62" s="46"/>
      <c r="L62" s="46"/>
      <c r="M62" s="46">
        <v>2250500</v>
      </c>
      <c r="N62" s="46">
        <v>389956</v>
      </c>
      <c r="O62" s="39"/>
    </row>
    <row r="63" spans="1:15" s="10" customFormat="1" ht="15" hidden="1">
      <c r="A63" s="41" t="s">
        <v>152</v>
      </c>
      <c r="B63" s="52">
        <v>200</v>
      </c>
      <c r="C63" s="52" t="s">
        <v>205</v>
      </c>
      <c r="D63" s="43" t="str">
        <f t="shared" si="1"/>
        <v>000 0400 0000000 000 226</v>
      </c>
      <c r="E63" s="44">
        <v>33200</v>
      </c>
      <c r="F63" s="45"/>
      <c r="G63" s="46">
        <v>33200</v>
      </c>
      <c r="H63" s="46"/>
      <c r="I63" s="46"/>
      <c r="J63" s="46"/>
      <c r="K63" s="46"/>
      <c r="L63" s="46"/>
      <c r="M63" s="46">
        <v>33200</v>
      </c>
      <c r="N63" s="46"/>
      <c r="O63" s="39"/>
    </row>
    <row r="64" spans="1:15" s="10" customFormat="1" ht="15" hidden="1">
      <c r="A64" s="41" t="s">
        <v>206</v>
      </c>
      <c r="B64" s="52">
        <v>200</v>
      </c>
      <c r="C64" s="52" t="s">
        <v>207</v>
      </c>
      <c r="D64" s="43" t="str">
        <f t="shared" si="1"/>
        <v>000 0409 0000000 000 000</v>
      </c>
      <c r="E64" s="44">
        <v>2283700</v>
      </c>
      <c r="F64" s="45"/>
      <c r="G64" s="46">
        <v>2283700</v>
      </c>
      <c r="H64" s="46"/>
      <c r="I64" s="46"/>
      <c r="J64" s="46"/>
      <c r="K64" s="46"/>
      <c r="L64" s="46"/>
      <c r="M64" s="46">
        <v>2283700</v>
      </c>
      <c r="N64" s="46">
        <v>389956</v>
      </c>
      <c r="O64" s="39"/>
    </row>
    <row r="65" spans="1:15" s="10" customFormat="1" ht="15" hidden="1">
      <c r="A65" s="41" t="s">
        <v>133</v>
      </c>
      <c r="B65" s="52">
        <v>200</v>
      </c>
      <c r="C65" s="52" t="s">
        <v>208</v>
      </c>
      <c r="D65" s="43" t="str">
        <f t="shared" si="1"/>
        <v>000 0409 0000000 000 200</v>
      </c>
      <c r="E65" s="44">
        <v>2283700</v>
      </c>
      <c r="F65" s="45"/>
      <c r="G65" s="46">
        <v>2283700</v>
      </c>
      <c r="H65" s="46"/>
      <c r="I65" s="46"/>
      <c r="J65" s="46"/>
      <c r="K65" s="46"/>
      <c r="L65" s="46"/>
      <c r="M65" s="46">
        <v>2283700</v>
      </c>
      <c r="N65" s="46">
        <v>389956</v>
      </c>
      <c r="O65" s="39"/>
    </row>
    <row r="66" spans="1:15" s="10" customFormat="1" ht="15" hidden="1">
      <c r="A66" s="41" t="s">
        <v>143</v>
      </c>
      <c r="B66" s="52">
        <v>200</v>
      </c>
      <c r="C66" s="52" t="s">
        <v>209</v>
      </c>
      <c r="D66" s="43" t="str">
        <f t="shared" si="1"/>
        <v>000 0409 0000000 000 220</v>
      </c>
      <c r="E66" s="44">
        <v>2283700</v>
      </c>
      <c r="F66" s="45"/>
      <c r="G66" s="46">
        <v>2283700</v>
      </c>
      <c r="H66" s="46"/>
      <c r="I66" s="46"/>
      <c r="J66" s="46"/>
      <c r="K66" s="46"/>
      <c r="L66" s="46"/>
      <c r="M66" s="46">
        <v>2283700</v>
      </c>
      <c r="N66" s="46">
        <v>389956</v>
      </c>
      <c r="O66" s="39"/>
    </row>
    <row r="67" spans="1:15" s="10" customFormat="1" ht="15" hidden="1">
      <c r="A67" s="41" t="s">
        <v>151</v>
      </c>
      <c r="B67" s="52">
        <v>200</v>
      </c>
      <c r="C67" s="52" t="s">
        <v>210</v>
      </c>
      <c r="D67" s="43" t="str">
        <f t="shared" si="1"/>
        <v>000 0409 0000000 000 225</v>
      </c>
      <c r="E67" s="44">
        <v>2250500</v>
      </c>
      <c r="F67" s="45"/>
      <c r="G67" s="46">
        <v>2250500</v>
      </c>
      <c r="H67" s="46"/>
      <c r="I67" s="46"/>
      <c r="J67" s="46"/>
      <c r="K67" s="46"/>
      <c r="L67" s="46"/>
      <c r="M67" s="46">
        <v>2250500</v>
      </c>
      <c r="N67" s="46">
        <v>389956</v>
      </c>
      <c r="O67" s="39"/>
    </row>
    <row r="68" spans="1:15" s="10" customFormat="1" ht="15" hidden="1">
      <c r="A68" s="41" t="s">
        <v>152</v>
      </c>
      <c r="B68" s="52">
        <v>200</v>
      </c>
      <c r="C68" s="52" t="s">
        <v>211</v>
      </c>
      <c r="D68" s="43" t="str">
        <f aca="true" t="shared" si="2" ref="D68:D95">IF(OR(LEFT(C68,5)="000 9",LEFT(C68,5)="000 7"),"X",C68)</f>
        <v>000 0409 0000000 000 226</v>
      </c>
      <c r="E68" s="44">
        <v>33200</v>
      </c>
      <c r="F68" s="45"/>
      <c r="G68" s="46">
        <v>33200</v>
      </c>
      <c r="H68" s="46"/>
      <c r="I68" s="46"/>
      <c r="J68" s="46"/>
      <c r="K68" s="46"/>
      <c r="L68" s="46"/>
      <c r="M68" s="46">
        <v>33200</v>
      </c>
      <c r="N68" s="46"/>
      <c r="O68" s="39"/>
    </row>
    <row r="69" spans="1:15" s="10" customFormat="1" ht="15">
      <c r="A69" s="41" t="s">
        <v>264</v>
      </c>
      <c r="B69" s="52"/>
      <c r="C69" s="52"/>
      <c r="D69" s="43"/>
      <c r="E69" s="44"/>
      <c r="F69" s="45"/>
      <c r="G69" s="46"/>
      <c r="H69" s="46"/>
      <c r="I69" s="46"/>
      <c r="J69" s="46"/>
      <c r="K69" s="46"/>
      <c r="L69" s="46"/>
      <c r="M69" s="46">
        <v>98000</v>
      </c>
      <c r="N69" s="46">
        <v>0</v>
      </c>
      <c r="O69" s="39"/>
    </row>
    <row r="70" spans="1:15" s="10" customFormat="1" ht="15">
      <c r="A70" s="41" t="s">
        <v>212</v>
      </c>
      <c r="B70" s="52">
        <v>200</v>
      </c>
      <c r="C70" s="52" t="s">
        <v>213</v>
      </c>
      <c r="D70" s="43" t="str">
        <f t="shared" si="2"/>
        <v>000 0500 0000000 000 000</v>
      </c>
      <c r="E70" s="44">
        <v>794500</v>
      </c>
      <c r="F70" s="45"/>
      <c r="G70" s="46">
        <v>794500</v>
      </c>
      <c r="H70" s="46"/>
      <c r="I70" s="46"/>
      <c r="J70" s="46"/>
      <c r="K70" s="46"/>
      <c r="L70" s="46"/>
      <c r="M70" s="46">
        <v>1303800</v>
      </c>
      <c r="N70" s="46">
        <v>366239.7</v>
      </c>
      <c r="O70" s="39"/>
    </row>
    <row r="71" spans="1:15" s="10" customFormat="1" ht="15" hidden="1">
      <c r="A71" s="41" t="s">
        <v>133</v>
      </c>
      <c r="B71" s="52">
        <v>200</v>
      </c>
      <c r="C71" s="52" t="s">
        <v>214</v>
      </c>
      <c r="D71" s="43" t="str">
        <f t="shared" si="2"/>
        <v>000 0500 0000000 000 200</v>
      </c>
      <c r="E71" s="44">
        <v>794500</v>
      </c>
      <c r="F71" s="45"/>
      <c r="G71" s="46">
        <v>794500</v>
      </c>
      <c r="H71" s="46"/>
      <c r="I71" s="46"/>
      <c r="J71" s="46"/>
      <c r="K71" s="46"/>
      <c r="L71" s="46"/>
      <c r="M71" s="46">
        <v>794500</v>
      </c>
      <c r="N71" s="46">
        <v>522833.8</v>
      </c>
      <c r="O71" s="39"/>
    </row>
    <row r="72" spans="1:15" s="10" customFormat="1" ht="15" hidden="1">
      <c r="A72" s="41" t="s">
        <v>143</v>
      </c>
      <c r="B72" s="52">
        <v>200</v>
      </c>
      <c r="C72" s="52" t="s">
        <v>215</v>
      </c>
      <c r="D72" s="43" t="str">
        <f t="shared" si="2"/>
        <v>000 0500 0000000 000 220</v>
      </c>
      <c r="E72" s="44">
        <v>783500</v>
      </c>
      <c r="F72" s="45"/>
      <c r="G72" s="46">
        <v>783500</v>
      </c>
      <c r="H72" s="46"/>
      <c r="I72" s="46"/>
      <c r="J72" s="46"/>
      <c r="K72" s="46"/>
      <c r="L72" s="46"/>
      <c r="M72" s="46">
        <v>783500</v>
      </c>
      <c r="N72" s="46">
        <v>518031.8</v>
      </c>
      <c r="O72" s="39"/>
    </row>
    <row r="73" spans="1:15" s="10" customFormat="1" ht="15" hidden="1">
      <c r="A73" s="41" t="s">
        <v>149</v>
      </c>
      <c r="B73" s="52">
        <v>200</v>
      </c>
      <c r="C73" s="52" t="s">
        <v>216</v>
      </c>
      <c r="D73" s="43" t="str">
        <f t="shared" si="2"/>
        <v>000 0500 0000000 000 223</v>
      </c>
      <c r="E73" s="44">
        <v>529400</v>
      </c>
      <c r="F73" s="45"/>
      <c r="G73" s="46">
        <v>529400</v>
      </c>
      <c r="H73" s="46"/>
      <c r="I73" s="46"/>
      <c r="J73" s="46"/>
      <c r="K73" s="46"/>
      <c r="L73" s="46"/>
      <c r="M73" s="46">
        <v>529400</v>
      </c>
      <c r="N73" s="46">
        <v>278223.27</v>
      </c>
      <c r="O73" s="39"/>
    </row>
    <row r="74" spans="1:15" s="10" customFormat="1" ht="15" hidden="1">
      <c r="A74" s="41" t="s">
        <v>151</v>
      </c>
      <c r="B74" s="52">
        <v>200</v>
      </c>
      <c r="C74" s="52" t="s">
        <v>217</v>
      </c>
      <c r="D74" s="43" t="str">
        <f t="shared" si="2"/>
        <v>000 0500 0000000 000 225</v>
      </c>
      <c r="E74" s="44">
        <v>248100</v>
      </c>
      <c r="F74" s="45"/>
      <c r="G74" s="46">
        <v>248100</v>
      </c>
      <c r="H74" s="46"/>
      <c r="I74" s="46"/>
      <c r="J74" s="46"/>
      <c r="K74" s="46"/>
      <c r="L74" s="46"/>
      <c r="M74" s="46">
        <v>248100</v>
      </c>
      <c r="N74" s="46">
        <v>239808.53</v>
      </c>
      <c r="O74" s="39"/>
    </row>
    <row r="75" spans="1:15" s="10" customFormat="1" ht="15" hidden="1">
      <c r="A75" s="41" t="s">
        <v>152</v>
      </c>
      <c r="B75" s="52">
        <v>200</v>
      </c>
      <c r="C75" s="52" t="s">
        <v>218</v>
      </c>
      <c r="D75" s="43" t="str">
        <f t="shared" si="2"/>
        <v>000 0500 0000000 000 226</v>
      </c>
      <c r="E75" s="44">
        <v>6000</v>
      </c>
      <c r="F75" s="45"/>
      <c r="G75" s="46">
        <v>6000</v>
      </c>
      <c r="H75" s="46"/>
      <c r="I75" s="46"/>
      <c r="J75" s="46"/>
      <c r="K75" s="46"/>
      <c r="L75" s="46"/>
      <c r="M75" s="46">
        <v>6000</v>
      </c>
      <c r="N75" s="46"/>
      <c r="O75" s="39"/>
    </row>
    <row r="76" spans="1:15" s="10" customFormat="1" ht="15" hidden="1">
      <c r="A76" s="41" t="s">
        <v>153</v>
      </c>
      <c r="B76" s="52">
        <v>200</v>
      </c>
      <c r="C76" s="52" t="s">
        <v>219</v>
      </c>
      <c r="D76" s="43" t="str">
        <f t="shared" si="2"/>
        <v>000 0500 0000000 000 290</v>
      </c>
      <c r="E76" s="44">
        <v>11000</v>
      </c>
      <c r="F76" s="45"/>
      <c r="G76" s="46">
        <v>11000</v>
      </c>
      <c r="H76" s="46"/>
      <c r="I76" s="46"/>
      <c r="J76" s="46"/>
      <c r="K76" s="46"/>
      <c r="L76" s="46"/>
      <c r="M76" s="46">
        <v>11000</v>
      </c>
      <c r="N76" s="46">
        <v>4802</v>
      </c>
      <c r="O76" s="39"/>
    </row>
    <row r="77" spans="1:15" s="10" customFormat="1" ht="15" hidden="1">
      <c r="A77" s="41" t="s">
        <v>220</v>
      </c>
      <c r="B77" s="52">
        <v>200</v>
      </c>
      <c r="C77" s="52" t="s">
        <v>221</v>
      </c>
      <c r="D77" s="43" t="str">
        <f t="shared" si="2"/>
        <v>000 0502 0000000 000 000</v>
      </c>
      <c r="E77" s="44">
        <v>17000</v>
      </c>
      <c r="F77" s="45"/>
      <c r="G77" s="46">
        <v>17000</v>
      </c>
      <c r="H77" s="46"/>
      <c r="I77" s="46"/>
      <c r="J77" s="46"/>
      <c r="K77" s="46"/>
      <c r="L77" s="46"/>
      <c r="M77" s="46">
        <v>17000</v>
      </c>
      <c r="N77" s="46">
        <v>4802</v>
      </c>
      <c r="O77" s="39"/>
    </row>
    <row r="78" spans="1:15" s="10" customFormat="1" ht="15" hidden="1">
      <c r="A78" s="41" t="s">
        <v>133</v>
      </c>
      <c r="B78" s="52">
        <v>200</v>
      </c>
      <c r="C78" s="52" t="s">
        <v>222</v>
      </c>
      <c r="D78" s="43" t="str">
        <f t="shared" si="2"/>
        <v>000 0502 0000000 000 200</v>
      </c>
      <c r="E78" s="44">
        <v>17000</v>
      </c>
      <c r="F78" s="45"/>
      <c r="G78" s="46">
        <v>17000</v>
      </c>
      <c r="H78" s="46"/>
      <c r="I78" s="46"/>
      <c r="J78" s="46"/>
      <c r="K78" s="46"/>
      <c r="L78" s="46"/>
      <c r="M78" s="46">
        <v>17000</v>
      </c>
      <c r="N78" s="46">
        <v>4802</v>
      </c>
      <c r="O78" s="39"/>
    </row>
    <row r="79" spans="1:15" s="10" customFormat="1" ht="15" hidden="1">
      <c r="A79" s="41" t="s">
        <v>143</v>
      </c>
      <c r="B79" s="52">
        <v>200</v>
      </c>
      <c r="C79" s="52" t="s">
        <v>223</v>
      </c>
      <c r="D79" s="43" t="str">
        <f t="shared" si="2"/>
        <v>000 0502 0000000 000 220</v>
      </c>
      <c r="E79" s="44">
        <v>6000</v>
      </c>
      <c r="F79" s="45"/>
      <c r="G79" s="46">
        <v>6000</v>
      </c>
      <c r="H79" s="46"/>
      <c r="I79" s="46"/>
      <c r="J79" s="46"/>
      <c r="K79" s="46"/>
      <c r="L79" s="46"/>
      <c r="M79" s="46">
        <v>6000</v>
      </c>
      <c r="N79" s="46"/>
      <c r="O79" s="39"/>
    </row>
    <row r="80" spans="1:15" s="10" customFormat="1" ht="15" hidden="1">
      <c r="A80" s="41" t="s">
        <v>152</v>
      </c>
      <c r="B80" s="52">
        <v>200</v>
      </c>
      <c r="C80" s="52" t="s">
        <v>224</v>
      </c>
      <c r="D80" s="43" t="str">
        <f t="shared" si="2"/>
        <v>000 0502 0000000 000 226</v>
      </c>
      <c r="E80" s="44">
        <v>6000</v>
      </c>
      <c r="F80" s="45"/>
      <c r="G80" s="46">
        <v>6000</v>
      </c>
      <c r="H80" s="46"/>
      <c r="I80" s="46"/>
      <c r="J80" s="46"/>
      <c r="K80" s="46"/>
      <c r="L80" s="46"/>
      <c r="M80" s="46">
        <v>6000</v>
      </c>
      <c r="N80" s="46"/>
      <c r="O80" s="39"/>
    </row>
    <row r="81" spans="1:15" s="10" customFormat="1" ht="15" hidden="1">
      <c r="A81" s="41" t="s">
        <v>153</v>
      </c>
      <c r="B81" s="52">
        <v>200</v>
      </c>
      <c r="C81" s="52" t="s">
        <v>225</v>
      </c>
      <c r="D81" s="43" t="str">
        <f t="shared" si="2"/>
        <v>000 0502 0000000 000 290</v>
      </c>
      <c r="E81" s="44">
        <v>11000</v>
      </c>
      <c r="F81" s="45"/>
      <c r="G81" s="46">
        <v>11000</v>
      </c>
      <c r="H81" s="46"/>
      <c r="I81" s="46"/>
      <c r="J81" s="46"/>
      <c r="K81" s="46"/>
      <c r="L81" s="46"/>
      <c r="M81" s="46">
        <v>11000</v>
      </c>
      <c r="N81" s="46">
        <v>4802</v>
      </c>
      <c r="O81" s="39"/>
    </row>
    <row r="82" spans="1:15" s="10" customFormat="1" ht="15" hidden="1">
      <c r="A82" s="41" t="s">
        <v>226</v>
      </c>
      <c r="B82" s="52">
        <v>200</v>
      </c>
      <c r="C82" s="52" t="s">
        <v>227</v>
      </c>
      <c r="D82" s="43" t="str">
        <f t="shared" si="2"/>
        <v>000 0503 0000000 000 000</v>
      </c>
      <c r="E82" s="44">
        <v>777500</v>
      </c>
      <c r="F82" s="45"/>
      <c r="G82" s="46">
        <v>777500</v>
      </c>
      <c r="H82" s="46"/>
      <c r="I82" s="46"/>
      <c r="J82" s="46"/>
      <c r="K82" s="46"/>
      <c r="L82" s="46"/>
      <c r="M82" s="46">
        <v>777500</v>
      </c>
      <c r="N82" s="46">
        <v>518031.8</v>
      </c>
      <c r="O82" s="39"/>
    </row>
    <row r="83" spans="1:15" s="10" customFormat="1" ht="15" hidden="1">
      <c r="A83" s="41" t="s">
        <v>133</v>
      </c>
      <c r="B83" s="52">
        <v>200</v>
      </c>
      <c r="C83" s="52" t="s">
        <v>228</v>
      </c>
      <c r="D83" s="43" t="str">
        <f t="shared" si="2"/>
        <v>000 0503 0000000 000 200</v>
      </c>
      <c r="E83" s="44">
        <v>777500</v>
      </c>
      <c r="F83" s="45"/>
      <c r="G83" s="46">
        <v>777500</v>
      </c>
      <c r="H83" s="46"/>
      <c r="I83" s="46"/>
      <c r="J83" s="46"/>
      <c r="K83" s="46"/>
      <c r="L83" s="46"/>
      <c r="M83" s="46">
        <v>777500</v>
      </c>
      <c r="N83" s="46">
        <v>518031.8</v>
      </c>
      <c r="O83" s="39"/>
    </row>
    <row r="84" spans="1:15" s="10" customFormat="1" ht="15" hidden="1">
      <c r="A84" s="41" t="s">
        <v>143</v>
      </c>
      <c r="B84" s="52">
        <v>200</v>
      </c>
      <c r="C84" s="52" t="s">
        <v>229</v>
      </c>
      <c r="D84" s="43" t="str">
        <f t="shared" si="2"/>
        <v>000 0503 0000000 000 220</v>
      </c>
      <c r="E84" s="44">
        <v>777500</v>
      </c>
      <c r="F84" s="45"/>
      <c r="G84" s="46">
        <v>777500</v>
      </c>
      <c r="H84" s="46"/>
      <c r="I84" s="46"/>
      <c r="J84" s="46"/>
      <c r="K84" s="46"/>
      <c r="L84" s="46"/>
      <c r="M84" s="46">
        <v>777500</v>
      </c>
      <c r="N84" s="46">
        <v>518031.8</v>
      </c>
      <c r="O84" s="39"/>
    </row>
    <row r="85" spans="1:15" s="10" customFormat="1" ht="15" hidden="1">
      <c r="A85" s="41" t="s">
        <v>149</v>
      </c>
      <c r="B85" s="52">
        <v>200</v>
      </c>
      <c r="C85" s="52" t="s">
        <v>230</v>
      </c>
      <c r="D85" s="43" t="str">
        <f t="shared" si="2"/>
        <v>000 0503 0000000 000 223</v>
      </c>
      <c r="E85" s="44">
        <v>529400</v>
      </c>
      <c r="F85" s="45"/>
      <c r="G85" s="46">
        <v>529400</v>
      </c>
      <c r="H85" s="46"/>
      <c r="I85" s="46"/>
      <c r="J85" s="46"/>
      <c r="K85" s="46"/>
      <c r="L85" s="46"/>
      <c r="M85" s="46">
        <v>529400</v>
      </c>
      <c r="N85" s="46">
        <v>278223.27</v>
      </c>
      <c r="O85" s="39"/>
    </row>
    <row r="86" spans="1:15" s="10" customFormat="1" ht="15" hidden="1">
      <c r="A86" s="41" t="s">
        <v>151</v>
      </c>
      <c r="B86" s="52">
        <v>200</v>
      </c>
      <c r="C86" s="52" t="s">
        <v>231</v>
      </c>
      <c r="D86" s="43" t="str">
        <f t="shared" si="2"/>
        <v>000 0503 0000000 000 225</v>
      </c>
      <c r="E86" s="44">
        <v>248100</v>
      </c>
      <c r="F86" s="45"/>
      <c r="G86" s="46">
        <v>248100</v>
      </c>
      <c r="H86" s="46"/>
      <c r="I86" s="46"/>
      <c r="J86" s="46"/>
      <c r="K86" s="46"/>
      <c r="L86" s="46"/>
      <c r="M86" s="46">
        <v>248100</v>
      </c>
      <c r="N86" s="46">
        <v>239808.53</v>
      </c>
      <c r="O86" s="39"/>
    </row>
    <row r="87" spans="1:15" s="10" customFormat="1" ht="15">
      <c r="A87" s="41" t="s">
        <v>247</v>
      </c>
      <c r="B87" s="52">
        <v>200</v>
      </c>
      <c r="C87" s="52" t="s">
        <v>232</v>
      </c>
      <c r="D87" s="43" t="str">
        <f t="shared" si="2"/>
        <v>000 0800 0000000 000 000</v>
      </c>
      <c r="E87" s="44">
        <v>5534000</v>
      </c>
      <c r="F87" s="45"/>
      <c r="G87" s="46">
        <v>5534000</v>
      </c>
      <c r="H87" s="46"/>
      <c r="I87" s="46"/>
      <c r="J87" s="46"/>
      <c r="K87" s="46"/>
      <c r="L87" s="46"/>
      <c r="M87" s="46">
        <v>4983900</v>
      </c>
      <c r="N87" s="46">
        <v>2300386.99</v>
      </c>
      <c r="O87" s="39"/>
    </row>
    <row r="88" spans="1:15" s="10" customFormat="1" ht="15" hidden="1">
      <c r="A88" s="41" t="s">
        <v>133</v>
      </c>
      <c r="B88" s="52">
        <v>200</v>
      </c>
      <c r="C88" s="52" t="s">
        <v>233</v>
      </c>
      <c r="D88" s="43" t="str">
        <f t="shared" si="2"/>
        <v>000 0800 0000000 000 200</v>
      </c>
      <c r="E88" s="44">
        <v>5534000</v>
      </c>
      <c r="F88" s="45"/>
      <c r="G88" s="46">
        <v>5534000</v>
      </c>
      <c r="H88" s="46"/>
      <c r="I88" s="46"/>
      <c r="J88" s="46"/>
      <c r="K88" s="46"/>
      <c r="L88" s="46"/>
      <c r="M88" s="46">
        <v>5534000</v>
      </c>
      <c r="N88" s="46">
        <v>2346039.63</v>
      </c>
      <c r="O88" s="39"/>
    </row>
    <row r="89" spans="1:15" s="10" customFormat="1" ht="15" hidden="1">
      <c r="A89" s="41" t="s">
        <v>234</v>
      </c>
      <c r="B89" s="52">
        <v>200</v>
      </c>
      <c r="C89" s="52" t="s">
        <v>235</v>
      </c>
      <c r="D89" s="43" t="str">
        <f t="shared" si="2"/>
        <v>000 0800 0000000 000 240</v>
      </c>
      <c r="E89" s="44">
        <v>5534000</v>
      </c>
      <c r="F89" s="45"/>
      <c r="G89" s="46">
        <v>5534000</v>
      </c>
      <c r="H89" s="46"/>
      <c r="I89" s="46"/>
      <c r="J89" s="46"/>
      <c r="K89" s="46"/>
      <c r="L89" s="46"/>
      <c r="M89" s="46">
        <v>5534000</v>
      </c>
      <c r="N89" s="46">
        <v>2346039.63</v>
      </c>
      <c r="O89" s="39"/>
    </row>
    <row r="90" spans="1:15" s="10" customFormat="1" ht="30" hidden="1">
      <c r="A90" s="41" t="s">
        <v>236</v>
      </c>
      <c r="B90" s="52">
        <v>200</v>
      </c>
      <c r="C90" s="52" t="s">
        <v>237</v>
      </c>
      <c r="D90" s="43" t="str">
        <f t="shared" si="2"/>
        <v>000 0800 0000000 000 241</v>
      </c>
      <c r="E90" s="44">
        <v>5534000</v>
      </c>
      <c r="F90" s="45"/>
      <c r="G90" s="46">
        <v>5534000</v>
      </c>
      <c r="H90" s="46"/>
      <c r="I90" s="46"/>
      <c r="J90" s="46"/>
      <c r="K90" s="46"/>
      <c r="L90" s="46"/>
      <c r="M90" s="46">
        <v>5534000</v>
      </c>
      <c r="N90" s="46">
        <v>2346039.63</v>
      </c>
      <c r="O90" s="39"/>
    </row>
    <row r="91" spans="1:15" s="10" customFormat="1" ht="15" hidden="1">
      <c r="A91" s="41" t="s">
        <v>238</v>
      </c>
      <c r="B91" s="52">
        <v>200</v>
      </c>
      <c r="C91" s="52" t="s">
        <v>239</v>
      </c>
      <c r="D91" s="43" t="str">
        <f t="shared" si="2"/>
        <v>000 0801 0000000 000 000</v>
      </c>
      <c r="E91" s="44">
        <v>5534000</v>
      </c>
      <c r="F91" s="45"/>
      <c r="G91" s="46">
        <v>5534000</v>
      </c>
      <c r="H91" s="46"/>
      <c r="I91" s="46"/>
      <c r="J91" s="46"/>
      <c r="K91" s="46"/>
      <c r="L91" s="46"/>
      <c r="M91" s="46">
        <v>5534000</v>
      </c>
      <c r="N91" s="46">
        <v>2346039.63</v>
      </c>
      <c r="O91" s="39"/>
    </row>
    <row r="92" spans="1:15" s="10" customFormat="1" ht="15" hidden="1">
      <c r="A92" s="41" t="s">
        <v>133</v>
      </c>
      <c r="B92" s="52">
        <v>200</v>
      </c>
      <c r="C92" s="52" t="s">
        <v>240</v>
      </c>
      <c r="D92" s="43" t="str">
        <f t="shared" si="2"/>
        <v>000 0801 0000000 000 200</v>
      </c>
      <c r="E92" s="44">
        <v>5534000</v>
      </c>
      <c r="F92" s="45"/>
      <c r="G92" s="46">
        <v>5534000</v>
      </c>
      <c r="H92" s="46"/>
      <c r="I92" s="46"/>
      <c r="J92" s="46"/>
      <c r="K92" s="46"/>
      <c r="L92" s="46"/>
      <c r="M92" s="46">
        <v>5534000</v>
      </c>
      <c r="N92" s="46">
        <v>2346039.63</v>
      </c>
      <c r="O92" s="39"/>
    </row>
    <row r="93" spans="1:15" s="10" customFormat="1" ht="15" hidden="1">
      <c r="A93" s="41" t="s">
        <v>234</v>
      </c>
      <c r="B93" s="52">
        <v>200</v>
      </c>
      <c r="C93" s="52" t="s">
        <v>241</v>
      </c>
      <c r="D93" s="43" t="str">
        <f t="shared" si="2"/>
        <v>000 0801 0000000 000 240</v>
      </c>
      <c r="E93" s="44">
        <v>5534000</v>
      </c>
      <c r="F93" s="45"/>
      <c r="G93" s="46">
        <v>5534000</v>
      </c>
      <c r="H93" s="46"/>
      <c r="I93" s="46"/>
      <c r="J93" s="46"/>
      <c r="K93" s="46"/>
      <c r="L93" s="46"/>
      <c r="M93" s="46">
        <v>5534000</v>
      </c>
      <c r="N93" s="46">
        <v>2346039.63</v>
      </c>
      <c r="O93" s="39"/>
    </row>
    <row r="94" spans="1:15" s="10" customFormat="1" ht="30" hidden="1">
      <c r="A94" s="41" t="s">
        <v>236</v>
      </c>
      <c r="B94" s="52">
        <v>200</v>
      </c>
      <c r="C94" s="52" t="s">
        <v>242</v>
      </c>
      <c r="D94" s="43" t="str">
        <f t="shared" si="2"/>
        <v>000 0801 0000000 000 241</v>
      </c>
      <c r="E94" s="44">
        <v>5534000</v>
      </c>
      <c r="F94" s="45"/>
      <c r="G94" s="46">
        <v>5534000</v>
      </c>
      <c r="H94" s="46"/>
      <c r="I94" s="46"/>
      <c r="J94" s="46"/>
      <c r="K94" s="46"/>
      <c r="L94" s="46"/>
      <c r="M94" s="46">
        <v>5534000</v>
      </c>
      <c r="N94" s="46">
        <v>2346039.63</v>
      </c>
      <c r="O94" s="39"/>
    </row>
    <row r="95" spans="1:15" s="10" customFormat="1" ht="30">
      <c r="A95" s="41" t="s">
        <v>243</v>
      </c>
      <c r="B95" s="52">
        <v>450</v>
      </c>
      <c r="C95" s="52" t="s">
        <v>244</v>
      </c>
      <c r="D95" s="43" t="str">
        <f t="shared" si="2"/>
        <v>X</v>
      </c>
      <c r="E95" s="44">
        <v>-473200</v>
      </c>
      <c r="F95" s="45"/>
      <c r="G95" s="46">
        <v>-473200</v>
      </c>
      <c r="H95" s="46"/>
      <c r="I95" s="46"/>
      <c r="J95" s="46"/>
      <c r="K95" s="46"/>
      <c r="L95" s="46"/>
      <c r="M95" s="46">
        <f>Доходы!E16-Расходы!M7</f>
        <v>-695500</v>
      </c>
      <c r="N95" s="46">
        <f>Доходы!F16-Расходы!N7</f>
        <v>433889.7000000002</v>
      </c>
      <c r="O95" s="39"/>
    </row>
    <row r="96" spans="1:15" s="10" customFormat="1" ht="15">
      <c r="A96" s="51"/>
      <c r="B96" s="53"/>
      <c r="C96" s="53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56"/>
      <c r="O96" s="31"/>
    </row>
  </sheetData>
  <sheetProtection/>
  <mergeCells count="7">
    <mergeCell ref="A2:N2"/>
    <mergeCell ref="E4:M4"/>
    <mergeCell ref="N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2016-07-06T14:47:19Z</dcterms:modified>
  <cp:category/>
  <cp:version/>
  <cp:contentType/>
  <cp:contentStatus/>
</cp:coreProperties>
</file>